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六项验收" sheetId="1" state="visible" r:id="rId1"/>
    <sheet xmlns:r="http://schemas.openxmlformats.org/officeDocument/2006/relationships" name="2-堵截容积核算" sheetId="2" state="visible" r:id="rId2"/>
    <sheet xmlns:r="http://schemas.openxmlformats.org/officeDocument/2006/relationships" name="3-防渗与隐蔽工程" sheetId="3" state="visible" r:id="rId3"/>
    <sheet xmlns:r="http://schemas.openxmlformats.org/officeDocument/2006/relationships" name="4-渗滤液与气体" sheetId="4" state="visible" r:id="rId4"/>
    <sheet xmlns:r="http://schemas.openxmlformats.org/officeDocument/2006/relationships" name="5-常见不合格15类" sheetId="5" state="visible" r:id="rId5"/>
    <sheet xmlns:r="http://schemas.openxmlformats.org/officeDocument/2006/relationships" name="6-使用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E4B3A"/>
      <sz val="12"/>
    </font>
    <font>
      <b val="1"/>
      <color rgb="00FFFFFF"/>
      <sz val="10"/>
    </font>
    <font>
      <sz val="10"/>
    </font>
    <font>
      <b val="1"/>
      <color rgb="001E4B3A"/>
      <sz val="10"/>
    </font>
    <font>
      <color rgb="00666666"/>
      <sz val="9"/>
    </font>
    <font>
      <color rgb="00B03A2E"/>
      <sz val="9"/>
    </font>
    <font>
      <b val="1"/>
      <color rgb="001E4B3A"/>
      <sz val="13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1E4B3A"/>
      </patternFill>
    </fill>
  </fills>
  <borders count="2">
    <border>
      <left/>
      <right/>
      <top/>
      <bottom/>
      <diagonal/>
    </border>
    <border>
      <left style="thin">
        <color rgb="00C9D6D0"/>
      </left>
      <right style="thin">
        <color rgb="00C9D6D0"/>
      </right>
      <top style="thin">
        <color rgb="00C9D6D0"/>
      </top>
      <bottom style="thin">
        <color rgb="00C9D6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40" customWidth="1" min="3" max="3"/>
    <col width="24" customWidth="1" min="4" max="4"/>
    <col width="26" customWidth="1" min="5" max="5"/>
    <col width="12" customWidth="1" min="6" max="6"/>
    <col width="22" customWidth="1" min="7" max="7"/>
    <col width="12" customWidth="1" min="8" max="8"/>
    <col width="14" customWidth="1" min="9" max="9"/>
  </cols>
  <sheetData>
    <row r="1">
      <c r="A1" s="1" t="inlineStr">
        <is>
          <t>危废贮存间六项硬指标验收表（36 条检查点；「是否符合」选 是／部分／否，合格率自动算）</t>
        </is>
      </c>
    </row>
    <row r="3" ht="34" customHeight="1">
      <c r="A3" s="2" t="inlineStr">
        <is>
          <t>序号</t>
        </is>
      </c>
      <c r="B3" s="2" t="inlineStr">
        <is>
          <t>硬指标</t>
        </is>
      </c>
      <c r="C3" s="2" t="inlineStr">
        <is>
          <t>检查点</t>
        </is>
      </c>
      <c r="D3" s="2" t="inlineStr">
        <is>
          <t>依据</t>
        </is>
      </c>
      <c r="E3" s="2" t="inlineStr">
        <is>
          <t>不符合的典型表现</t>
        </is>
      </c>
      <c r="F3" s="2" t="inlineStr">
        <is>
          <t>是否符合</t>
        </is>
      </c>
      <c r="G3" s="2" t="inlineStr">
        <is>
          <t>证据编号／照片名</t>
        </is>
      </c>
      <c r="H3" s="2" t="inlineStr">
        <is>
          <t>整改责任人</t>
        </is>
      </c>
      <c r="I3" s="2" t="inlineStr">
        <is>
          <t>整改完成日期</t>
        </is>
      </c>
    </row>
    <row r="4">
      <c r="A4" s="3" t="n">
        <v>1</v>
      </c>
      <c r="B4" s="3" t="inlineStr">
        <is>
          <t>一、选址与底部标高</t>
        </is>
      </c>
      <c r="C4" s="3" t="inlineStr">
        <is>
          <t>底部是否高于地下水最高水位（有依据可查）</t>
        </is>
      </c>
      <c r="D4" s="3" t="inlineStr">
        <is>
          <t>GB 18597-2023 选址与标高要求</t>
        </is>
      </c>
      <c r="E4" s="3" t="inlineStr">
        <is>
          <t>拿不出水位依据＝不符合</t>
        </is>
      </c>
      <c r="F4" s="3" t="inlineStr"/>
      <c r="G4" s="3" t="inlineStr"/>
      <c r="H4" s="3" t="inlineStr"/>
      <c r="I4" s="3" t="inlineStr"/>
    </row>
    <row r="5">
      <c r="A5" s="3" t="n">
        <v>2</v>
      </c>
      <c r="B5" s="3" t="inlineStr">
        <is>
          <t>一、选址与底部标高</t>
        </is>
      </c>
      <c r="C5" s="3" t="inlineStr">
        <is>
          <t>选址是否避开洪水、滑坡、泥石流影响范围</t>
        </is>
      </c>
      <c r="D5" s="3" t="inlineStr">
        <is>
          <t>同上</t>
        </is>
      </c>
      <c r="E5" s="3" t="inlineStr">
        <is>
          <t>厂区在河道、坡脚下方且无防护</t>
        </is>
      </c>
      <c r="F5" s="3" t="inlineStr"/>
      <c r="G5" s="3" t="inlineStr"/>
      <c r="H5" s="3" t="inlineStr"/>
      <c r="I5" s="3" t="inlineStr"/>
    </row>
    <row r="6">
      <c r="A6" s="3" t="n">
        <v>3</v>
      </c>
      <c r="B6" s="3" t="inlineStr">
        <is>
          <t>一、选址与底部标高</t>
        </is>
      </c>
      <c r="C6" s="3" t="inlineStr">
        <is>
          <t>室内地坪是否高于室外地面／周边地面</t>
        </is>
      </c>
      <c r="D6" s="3" t="inlineStr">
        <is>
          <t>防倒灌常识＋条文标高要求</t>
        </is>
      </c>
      <c r="E6" s="3" t="inlineStr">
        <is>
          <t>完成面比室外低，雨水可倒灌</t>
        </is>
      </c>
      <c r="F6" s="3" t="inlineStr"/>
      <c r="G6" s="3" t="inlineStr"/>
      <c r="H6" s="3" t="inlineStr"/>
      <c r="I6" s="3" t="inlineStr"/>
    </row>
    <row r="7">
      <c r="A7" s="3" t="n">
        <v>4</v>
      </c>
      <c r="B7" s="3" t="inlineStr">
        <is>
          <t>一、选址与底部标高</t>
        </is>
      </c>
      <c r="C7" s="3" t="inlineStr">
        <is>
          <t>有无历史积水痕迹、墙面水痕、霉斑</t>
        </is>
      </c>
      <c r="D7" s="3" t="inlineStr">
        <is>
          <t>现场目视</t>
        </is>
      </c>
      <c r="E7" s="3" t="inlineStr">
        <is>
          <t>有明显水痕且解释不清</t>
        </is>
      </c>
      <c r="F7" s="3" t="inlineStr"/>
      <c r="G7" s="3" t="inlineStr"/>
      <c r="H7" s="3" t="inlineStr"/>
      <c r="I7" s="3" t="inlineStr"/>
    </row>
    <row r="8">
      <c r="A8" s="3" t="n">
        <v>5</v>
      </c>
      <c r="B8" s="3" t="inlineStr">
        <is>
          <t>一、选址与底部标高</t>
        </is>
      </c>
      <c r="C8" s="3" t="inlineStr">
        <is>
          <t>是否处于厂区排水最低点（按排水分区核对）</t>
        </is>
      </c>
      <c r="D8" s="3" t="inlineStr">
        <is>
          <t>与厂区总图对照</t>
        </is>
      </c>
      <c r="E8" s="3" t="inlineStr">
        <is>
          <t>是厂区最低点且无强排</t>
        </is>
      </c>
      <c r="F8" s="3" t="inlineStr"/>
      <c r="G8" s="3" t="inlineStr"/>
      <c r="H8" s="3" t="inlineStr"/>
      <c r="I8" s="3" t="inlineStr"/>
    </row>
    <row r="9">
      <c r="A9" s="3" t="n">
        <v>6</v>
      </c>
      <c r="B9" s="3" t="inlineStr">
        <is>
          <t>一、选址与底部标高</t>
        </is>
      </c>
      <c r="C9" s="3" t="inlineStr">
        <is>
          <t>上方有无管线穿越、有无渗漏风险点</t>
        </is>
      </c>
      <c r="D9" s="3" t="inlineStr">
        <is>
          <t>与管线图对照</t>
        </is>
      </c>
      <c r="E9" s="3" t="inlineStr">
        <is>
          <t>有水管、蒸汽管直接穿越</t>
        </is>
      </c>
      <c r="F9" s="3" t="inlineStr"/>
      <c r="G9" s="3" t="inlineStr"/>
      <c r="H9" s="3" t="inlineStr"/>
      <c r="I9" s="3" t="inlineStr"/>
    </row>
    <row r="10">
      <c r="A10" s="3" t="n">
        <v>7</v>
      </c>
      <c r="B10" s="3" t="inlineStr">
        <is>
          <t>二、六防齐全</t>
        </is>
      </c>
      <c r="C10" s="3" t="inlineStr">
        <is>
          <t>防风：有围挡或封闭，散装废物不被吹散</t>
        </is>
      </c>
      <c r="D10" s="3" t="inlineStr">
        <is>
          <t>六防之一</t>
        </is>
      </c>
      <c r="E10" s="3" t="inlineStr">
        <is>
          <t>只有顶棚，无围挡</t>
        </is>
      </c>
      <c r="F10" s="3" t="inlineStr"/>
      <c r="G10" s="3" t="inlineStr"/>
      <c r="H10" s="3" t="inlineStr"/>
      <c r="I10" s="3" t="inlineStr"/>
    </row>
    <row r="11">
      <c r="A11" s="3" t="n">
        <v>8</v>
      </c>
      <c r="B11" s="3" t="inlineStr">
        <is>
          <t>二、六防齐全</t>
        </is>
      </c>
      <c r="C11" s="3" t="inlineStr">
        <is>
          <t>防晒：容器避免阳光直射（顶棚／遮阳）</t>
        </is>
      </c>
      <c r="D11" s="3" t="inlineStr">
        <is>
          <t>六防之一</t>
        </is>
      </c>
      <c r="E11" s="3" t="inlineStr">
        <is>
          <t>露天或半露天直晒</t>
        </is>
      </c>
      <c r="F11" s="3" t="inlineStr"/>
      <c r="G11" s="3" t="inlineStr"/>
      <c r="H11" s="3" t="inlineStr"/>
      <c r="I11" s="3" t="inlineStr"/>
    </row>
    <row r="12">
      <c r="A12" s="3" t="n">
        <v>9</v>
      </c>
      <c r="B12" s="3" t="inlineStr">
        <is>
          <t>二、六防齐全</t>
        </is>
      </c>
      <c r="C12" s="3" t="inlineStr">
        <is>
          <t>防雨：屋面完整无渗漏，雨水不落入贮存区</t>
        </is>
      </c>
      <c r="D12" s="3" t="inlineStr">
        <is>
          <t>六防之一＋径流疏导</t>
        </is>
      </c>
      <c r="E12" s="3" t="inlineStr">
        <is>
          <t>屋面雨水落点就在门口</t>
        </is>
      </c>
      <c r="F12" s="3" t="inlineStr"/>
      <c r="G12" s="3" t="inlineStr"/>
      <c r="H12" s="3" t="inlineStr"/>
      <c r="I12" s="3" t="inlineStr"/>
    </row>
    <row r="13">
      <c r="A13" s="3" t="n">
        <v>10</v>
      </c>
      <c r="B13" s="3" t="inlineStr">
        <is>
          <t>二、六防齐全</t>
        </is>
      </c>
      <c r="C13" s="3" t="inlineStr">
        <is>
          <t>防漏：容器完好、无渗漏痕迹，有托盘或围堰</t>
        </is>
      </c>
      <c r="D13" s="3" t="inlineStr">
        <is>
          <t>六防之一</t>
        </is>
      </c>
      <c r="E13" s="3" t="inlineStr">
        <is>
          <t>桶底有渗漏痕迹、无托盘</t>
        </is>
      </c>
      <c r="F13" s="3" t="inlineStr"/>
      <c r="G13" s="3" t="inlineStr"/>
      <c r="H13" s="3" t="inlineStr"/>
      <c r="I13" s="3" t="inlineStr"/>
    </row>
    <row r="14">
      <c r="A14" s="3" t="n">
        <v>11</v>
      </c>
      <c r="B14" s="3" t="inlineStr">
        <is>
          <t>二、六防齐全</t>
        </is>
      </c>
      <c r="C14" s="3" t="inlineStr">
        <is>
          <t>防渗：见第三项第 1~6 条</t>
        </is>
      </c>
      <c r="D14" s="3" t="inlineStr">
        <is>
          <t>六防之一</t>
        </is>
      </c>
      <c r="E14" s="3" t="inlineStr">
        <is>
          <t>见第三项</t>
        </is>
      </c>
      <c r="F14" s="3" t="inlineStr"/>
      <c r="G14" s="3" t="inlineStr"/>
      <c r="H14" s="3" t="inlineStr"/>
      <c r="I14" s="3" t="inlineStr"/>
    </row>
    <row r="15">
      <c r="A15" s="3" t="n">
        <v>12</v>
      </c>
      <c r="B15" s="3" t="inlineStr">
        <is>
          <t>二、六防齐全</t>
        </is>
      </c>
      <c r="C15" s="3" t="inlineStr">
        <is>
          <t>防腐：地面、围堰、容器材质与废物相容</t>
        </is>
      </c>
      <c r="D15" s="3" t="inlineStr">
        <is>
          <t>六防之一</t>
        </is>
      </c>
      <c r="E15" s="3" t="inlineStr">
        <is>
          <t>强酸强碱区用普通碳钢</t>
        </is>
      </c>
      <c r="F15" s="3" t="inlineStr"/>
      <c r="G15" s="3" t="inlineStr"/>
      <c r="H15" s="3" t="inlineStr"/>
      <c r="I15" s="3" t="inlineStr"/>
    </row>
    <row r="16">
      <c r="A16" s="3" t="n">
        <v>13</v>
      </c>
      <c r="B16" s="3" t="inlineStr">
        <is>
          <t>三、表面与基础防渗</t>
        </is>
      </c>
      <c r="C16" s="3" t="inlineStr">
        <is>
          <t>地面无裂缝、无起壳、无孔洞</t>
        </is>
      </c>
      <c r="D16" s="3" t="inlineStr">
        <is>
          <t>条文：表面无裂缝</t>
        </is>
      </c>
      <c r="E16" s="3" t="inlineStr">
        <is>
          <t>有贯穿裂缝未修补</t>
        </is>
      </c>
      <c r="F16" s="3" t="inlineStr"/>
      <c r="G16" s="3" t="inlineStr"/>
      <c r="H16" s="3" t="inlineStr"/>
      <c r="I16" s="3" t="inlineStr"/>
    </row>
    <row r="17">
      <c r="A17" s="3" t="n">
        <v>14</v>
      </c>
      <c r="B17" s="3" t="inlineStr">
        <is>
          <t>三、表面与基础防渗</t>
        </is>
      </c>
      <c r="C17" s="3" t="inlineStr">
        <is>
          <t>地面整体连续，收口到墙根裙脚</t>
        </is>
      </c>
      <c r="D17" s="3" t="inlineStr">
        <is>
          <t>条文：地面与裙脚</t>
        </is>
      </c>
      <c r="E17" s="3" t="inlineStr">
        <is>
          <t>地面到墙根断开</t>
        </is>
      </c>
      <c r="F17" s="3" t="inlineStr"/>
      <c r="G17" s="3" t="inlineStr"/>
      <c r="H17" s="3" t="inlineStr"/>
      <c r="I17" s="3" t="inlineStr"/>
    </row>
    <row r="18">
      <c r="A18" s="3" t="n">
        <v>15</v>
      </c>
      <c r="B18" s="3" t="inlineStr">
        <is>
          <t>三、表面与基础防渗</t>
        </is>
      </c>
      <c r="C18" s="3" t="inlineStr">
        <is>
          <t>裙脚翻边高度符合设计与批复要求</t>
        </is>
      </c>
      <c r="D18" s="3" t="inlineStr">
        <is>
          <t>条文：墙面裙脚</t>
        </is>
      </c>
      <c r="E18" s="3" t="inlineStr">
        <is>
          <t>未做翻边或仅刷漆到 10cm</t>
        </is>
      </c>
      <c r="F18" s="3" t="inlineStr"/>
      <c r="G18" s="3" t="inlineStr"/>
      <c r="H18" s="3" t="inlineStr"/>
      <c r="I18" s="3" t="inlineStr"/>
    </row>
    <row r="19">
      <c r="A19" s="3" t="n">
        <v>16</v>
      </c>
      <c r="B19" s="3" t="inlineStr">
        <is>
          <t>三、表面与基础防渗</t>
        </is>
      </c>
      <c r="C19" s="3" t="inlineStr">
        <is>
          <t>表面防渗材料与所存废物相容（有说明）</t>
        </is>
      </c>
      <c r="D19" s="3" t="inlineStr">
        <is>
          <t>条文：与所接触物料相容</t>
        </is>
      </c>
      <c r="E19" s="3" t="inlineStr">
        <is>
          <t>环氧薄涂接触有机溶剂发软</t>
        </is>
      </c>
      <c r="F19" s="3" t="inlineStr"/>
      <c r="G19" s="3" t="inlineStr"/>
      <c r="H19" s="3" t="inlineStr"/>
      <c r="I19" s="3" t="inlineStr"/>
    </row>
    <row r="20">
      <c r="A20" s="3" t="n">
        <v>17</v>
      </c>
      <c r="B20" s="3" t="inlineStr">
        <is>
          <t>三、表面与基础防渗</t>
        </is>
      </c>
      <c r="C20" s="3" t="inlineStr">
        <is>
          <t>废物直接接触地面时，基础防渗做法可查（1m 黏土／2mm HDPE 等）</t>
        </is>
      </c>
      <c r="D20" s="3" t="inlineStr">
        <is>
          <t>条文：基础防渗数值</t>
        </is>
      </c>
      <c r="E20" s="3" t="inlineStr">
        <is>
          <t>说不清做过没有</t>
        </is>
      </c>
      <c r="F20" s="3" t="inlineStr"/>
      <c r="G20" s="3" t="inlineStr"/>
      <c r="H20" s="3" t="inlineStr"/>
      <c r="I20" s="3" t="inlineStr"/>
    </row>
    <row r="21">
      <c r="A21" s="3" t="n">
        <v>18</v>
      </c>
      <c r="B21" s="3" t="inlineStr">
        <is>
          <t>三、表面与基础防渗</t>
        </is>
      </c>
      <c r="C21" s="3" t="inlineStr">
        <is>
          <t>有材料检测报告（含渗透系数）与隐蔽工程照片</t>
        </is>
      </c>
      <c r="D21" s="3" t="inlineStr">
        <is>
          <t>条文：等效材料需证明</t>
        </is>
      </c>
      <c r="E21" s="3" t="inlineStr">
        <is>
          <t>只有一张通用彩页</t>
        </is>
      </c>
      <c r="F21" s="3" t="inlineStr"/>
      <c r="G21" s="3" t="inlineStr"/>
      <c r="H21" s="3" t="inlineStr"/>
      <c r="I21" s="3" t="inlineStr"/>
    </row>
    <row r="22">
      <c r="A22" s="3" t="n">
        <v>19</v>
      </c>
      <c r="B22" s="3" t="inlineStr">
        <is>
          <t>四、堵截与渗滤液收集</t>
        </is>
      </c>
      <c r="C22" s="3" t="inlineStr">
        <is>
          <t>液态废物有堵截设施（围堰／托盘／挡液槛）</t>
        </is>
      </c>
      <c r="D22" s="3" t="inlineStr">
        <is>
          <t>条文：液体泄漏堵截设施</t>
        </is>
      </c>
      <c r="E22" s="3" t="inlineStr">
        <is>
          <t>液态桶直接放地面</t>
        </is>
      </c>
      <c r="F22" s="3" t="inlineStr"/>
      <c r="G22" s="3" t="inlineStr"/>
      <c r="H22" s="3" t="inlineStr"/>
      <c r="I22" s="3" t="inlineStr"/>
    </row>
    <row r="23">
      <c r="A23" s="3" t="n">
        <v>20</v>
      </c>
      <c r="B23" s="3" t="inlineStr">
        <is>
          <t>四、堵截与渗滤液收集</t>
        </is>
      </c>
      <c r="C23" s="3" t="inlineStr">
        <is>
          <t>报得出该区域最大单一容器容积（升）</t>
        </is>
      </c>
      <c r="D23" s="3" t="inlineStr">
        <is>
          <t>条文取大项之一</t>
        </is>
      </c>
      <c r="E23" s="3" t="inlineStr">
        <is>
          <t>答不出具体数值</t>
        </is>
      </c>
      <c r="F23" s="3" t="inlineStr"/>
      <c r="G23" s="3" t="inlineStr"/>
      <c r="H23" s="3" t="inlineStr"/>
      <c r="I23" s="3" t="inlineStr"/>
    </row>
    <row r="24">
      <c r="A24" s="3" t="n">
        <v>21</v>
      </c>
      <c r="B24" s="3" t="inlineStr">
        <is>
          <t>四、堵截与渗滤液收集</t>
        </is>
      </c>
      <c r="C24" s="3" t="inlineStr">
        <is>
          <t>报得出该区域液态废物总储量（升）</t>
        </is>
      </c>
      <c r="D24" s="3" t="inlineStr">
        <is>
          <t>条文取大项之一</t>
        </is>
      </c>
      <c r="E24" s="3" t="inlineStr">
        <is>
          <t>只有桶数没有总容积</t>
        </is>
      </c>
      <c r="F24" s="3" t="inlineStr"/>
      <c r="G24" s="3" t="inlineStr"/>
      <c r="H24" s="3" t="inlineStr"/>
      <c r="I24" s="3" t="inlineStr"/>
    </row>
    <row r="25">
      <c r="A25" s="3" t="n">
        <v>22</v>
      </c>
      <c r="B25" s="3" t="inlineStr">
        <is>
          <t>四、堵截与渗滤液收集</t>
        </is>
      </c>
      <c r="C25" s="3" t="inlineStr">
        <is>
          <t>堵截容积 ≥ max（最大容器容积，总储量 1/10）</t>
        </is>
      </c>
      <c r="D25" s="3" t="inlineStr">
        <is>
          <t>条文：二者取较大者</t>
        </is>
      </c>
      <c r="E25" s="3" t="inlineStr">
        <is>
          <t>按 1/5 旧口径或凭感觉定</t>
        </is>
      </c>
      <c r="F25" s="3" t="inlineStr"/>
      <c r="G25" s="3" t="inlineStr"/>
      <c r="H25" s="3" t="inlineStr"/>
      <c r="I25" s="3" t="inlineStr"/>
    </row>
    <row r="26">
      <c r="A26" s="3" t="n">
        <v>23</v>
      </c>
      <c r="B26" s="3" t="inlineStr">
        <is>
          <t>四、堵截与渗滤液收集</t>
        </is>
      </c>
      <c r="C26" s="3" t="inlineStr">
        <is>
          <t>围堰／托盘内壁防渗、无裂缝；排水口可控且有检查记录</t>
        </is>
      </c>
      <c r="D26" s="3" t="inlineStr">
        <is>
          <t>条文：堵截设施＋径流不进入</t>
        </is>
      </c>
      <c r="E26" s="3" t="inlineStr">
        <is>
          <t>围堰上留常开排水口</t>
        </is>
      </c>
      <c r="F26" s="3" t="inlineStr"/>
      <c r="G26" s="3" t="inlineStr"/>
      <c r="H26" s="3" t="inlineStr"/>
      <c r="I26" s="3" t="inlineStr"/>
    </row>
    <row r="27">
      <c r="A27" s="3" t="n">
        <v>24</v>
      </c>
      <c r="B27" s="3" t="inlineStr">
        <is>
          <t>四、堵截与渗滤液收集</t>
        </is>
      </c>
      <c r="C27" s="3" t="inlineStr">
        <is>
          <t>罐区围堰 ≥ 最大单罐意外泄漏收集容积；渗滤液收集设施未积满</t>
        </is>
      </c>
      <c r="D27" s="3" t="inlineStr">
        <is>
          <t>条文：罐区＋渗滤液</t>
        </is>
      </c>
      <c r="E27" s="3" t="inlineStr">
        <is>
          <t>围堰未扣罐体占位、收集池已满</t>
        </is>
      </c>
      <c r="F27" s="3" t="inlineStr"/>
      <c r="G27" s="3" t="inlineStr"/>
      <c r="H27" s="3" t="inlineStr"/>
      <c r="I27" s="3" t="inlineStr"/>
    </row>
    <row r="28">
      <c r="A28" s="3" t="n">
        <v>25</v>
      </c>
      <c r="B28" s="3" t="inlineStr">
        <is>
          <t>五、分区隔离与气体处理</t>
        </is>
      </c>
      <c r="C28" s="3" t="inlineStr">
        <is>
          <t>不同分区之间有过道、隔板或隔墙</t>
        </is>
      </c>
      <c r="D28" s="3" t="inlineStr">
        <is>
          <t>条文：隔离措施</t>
        </is>
      </c>
      <c r="E28" s="3" t="inlineStr">
        <is>
          <t>只用地面对划线区分</t>
        </is>
      </c>
      <c r="F28" s="3" t="inlineStr"/>
      <c r="G28" s="3" t="inlineStr"/>
      <c r="H28" s="3" t="inlineStr"/>
      <c r="I28" s="3" t="inlineStr"/>
    </row>
    <row r="29">
      <c r="A29" s="3" t="n">
        <v>26</v>
      </c>
      <c r="B29" s="3" t="inlineStr">
        <is>
          <t>五、分区隔离与气体处理</t>
        </is>
      </c>
      <c r="C29" s="3" t="inlineStr">
        <is>
          <t>分区与平面图、分区标志三者一致</t>
        </is>
      </c>
      <c r="D29" s="3" t="inlineStr">
        <is>
          <t>条文：分区标志</t>
        </is>
      </c>
      <c r="E29" s="3" t="inlineStr">
        <is>
          <t>标志比实际分区多一块</t>
        </is>
      </c>
      <c r="F29" s="3" t="inlineStr"/>
      <c r="G29" s="3" t="inlineStr"/>
      <c r="H29" s="3" t="inlineStr"/>
      <c r="I29" s="3" t="inlineStr"/>
    </row>
    <row r="30">
      <c r="A30" s="3" t="n">
        <v>27</v>
      </c>
      <c r="B30" s="3" t="inlineStr">
        <is>
          <t>五、分区隔离与气体处理</t>
        </is>
      </c>
      <c r="C30" s="3" t="inlineStr">
        <is>
          <t>易产生粉尘／VOCs／酸雾／异味的设气体收集装置</t>
        </is>
      </c>
      <c r="D30" s="3" t="inlineStr">
        <is>
          <t>条文：气体收集装置</t>
        </is>
      </c>
      <c r="E30" s="3" t="inlineStr">
        <is>
          <t>只有排风扇</t>
        </is>
      </c>
      <c r="F30" s="3" t="inlineStr"/>
      <c r="G30" s="3" t="inlineStr"/>
      <c r="H30" s="3" t="inlineStr"/>
      <c r="I30" s="3" t="inlineStr"/>
    </row>
    <row r="31">
      <c r="A31" s="3" t="n">
        <v>28</v>
      </c>
      <c r="B31" s="3" t="inlineStr">
        <is>
          <t>五、分区隔离与气体处理</t>
        </is>
      </c>
      <c r="C31" s="3" t="inlineStr">
        <is>
          <t>有气体净化设施，排气筒高度符合 GB 16297</t>
        </is>
      </c>
      <c r="D31" s="3" t="inlineStr">
        <is>
          <t>条文：净化设施＋排气筒</t>
        </is>
      </c>
      <c r="E31" s="3" t="inlineStr">
        <is>
          <t>装了净化但排气筒过低</t>
        </is>
      </c>
      <c r="F31" s="3" t="inlineStr"/>
      <c r="G31" s="3" t="inlineStr"/>
      <c r="H31" s="3" t="inlineStr"/>
      <c r="I31" s="3" t="inlineStr"/>
    </row>
    <row r="32">
      <c r="A32" s="3" t="n">
        <v>29</v>
      </c>
      <c r="B32" s="3" t="inlineStr">
        <is>
          <t>五、分区隔离与气体处理</t>
        </is>
      </c>
      <c r="C32" s="3" t="inlineStr">
        <is>
          <t>通风有效（有进风与排风路径，不是只挂风机）</t>
        </is>
      </c>
      <c r="D32" s="3" t="inlineStr">
        <is>
          <t>条文：通风与气体处理目的</t>
        </is>
      </c>
      <c r="E32" s="3" t="inlineStr">
        <is>
          <t>门窗全关、风机不转</t>
        </is>
      </c>
      <c r="F32" s="3" t="inlineStr"/>
      <c r="G32" s="3" t="inlineStr"/>
      <c r="H32" s="3" t="inlineStr"/>
      <c r="I32" s="3" t="inlineStr"/>
    </row>
    <row r="33">
      <c r="A33" s="3" t="n">
        <v>30</v>
      </c>
      <c r="B33" s="3" t="inlineStr">
        <is>
          <t>五、分区隔离与气体处理</t>
        </is>
      </c>
      <c r="C33" s="3" t="inlineStr">
        <is>
          <t>气体设施有运行与维护记录</t>
        </is>
      </c>
      <c r="D33" s="3" t="inlineStr">
        <is>
          <t>条文：设施应正常运行</t>
        </is>
      </c>
      <c r="E33" s="3" t="inlineStr">
        <is>
          <t>无任何记录</t>
        </is>
      </c>
      <c r="F33" s="3" t="inlineStr"/>
      <c r="G33" s="3" t="inlineStr"/>
      <c r="H33" s="3" t="inlineStr"/>
      <c r="I33" s="3" t="inlineStr"/>
    </row>
    <row r="34">
      <c r="A34" s="3" t="n">
        <v>31</v>
      </c>
      <c r="B34" s="3" t="inlineStr">
        <is>
          <t>六、标志·台账与人员</t>
        </is>
      </c>
      <c r="C34" s="3" t="inlineStr">
        <is>
          <t>危险废物标签按 HJ 1276-2022 设置</t>
        </is>
      </c>
      <c r="D34" s="3" t="inlineStr">
        <is>
          <t>HJ 1276-2022</t>
        </is>
      </c>
      <c r="E34" s="3" t="inlineStr">
        <is>
          <t>标签栏目缺项、尺寸偏小</t>
        </is>
      </c>
      <c r="F34" s="3" t="inlineStr"/>
      <c r="G34" s="3" t="inlineStr"/>
      <c r="H34" s="3" t="inlineStr"/>
      <c r="I34" s="3" t="inlineStr"/>
    </row>
    <row r="35">
      <c r="A35" s="3" t="n">
        <v>32</v>
      </c>
      <c r="B35" s="3" t="inlineStr">
        <is>
          <t>六、标志·台账与人员</t>
        </is>
      </c>
      <c r="C35" s="3" t="inlineStr">
        <is>
          <t>贮存分区标志齐、与分区一致</t>
        </is>
      </c>
      <c r="D35" s="3" t="inlineStr">
        <is>
          <t>HJ 1276-2022</t>
        </is>
      </c>
      <c r="E35" s="3" t="inlineStr">
        <is>
          <t>分区标志缺失</t>
        </is>
      </c>
      <c r="F35" s="3" t="inlineStr"/>
      <c r="G35" s="3" t="inlineStr"/>
      <c r="H35" s="3" t="inlineStr"/>
      <c r="I35" s="3" t="inlineStr"/>
    </row>
    <row r="36">
      <c r="A36" s="3" t="n">
        <v>33</v>
      </c>
      <c r="B36" s="3" t="inlineStr">
        <is>
          <t>六、标志·台账与人员</t>
        </is>
      </c>
      <c r="C36" s="3" t="inlineStr">
        <is>
          <t>设施标志齐（门口警示标识）</t>
        </is>
      </c>
      <c r="D36" s="3" t="inlineStr">
        <is>
          <t>HJ 1276-2022</t>
        </is>
      </c>
      <c r="E36" s="3" t="inlineStr">
        <is>
          <t>门口无警示</t>
        </is>
      </c>
      <c r="F36" s="3" t="inlineStr"/>
      <c r="G36" s="3" t="inlineStr"/>
      <c r="H36" s="3" t="inlineStr"/>
      <c r="I36" s="3" t="inlineStr"/>
    </row>
    <row r="37">
      <c r="A37" s="3" t="n">
        <v>34</v>
      </c>
      <c r="B37" s="3" t="inlineStr">
        <is>
          <t>六、标志·台账与人员</t>
        </is>
      </c>
      <c r="C37" s="3" t="inlineStr">
        <is>
          <t>台账最近一次出入库登记完整（时间／代码／数量／去向）</t>
        </is>
      </c>
      <c r="D37" s="3" t="inlineStr">
        <is>
          <t>条文：管理台账</t>
        </is>
      </c>
      <c r="E37" s="3" t="inlineStr">
        <is>
          <t>有数但缺去向或签字</t>
        </is>
      </c>
      <c r="F37" s="3" t="inlineStr"/>
      <c r="G37" s="3" t="inlineStr"/>
      <c r="H37" s="3" t="inlineStr"/>
      <c r="I37" s="3" t="inlineStr"/>
    </row>
    <row r="38">
      <c r="A38" s="3" t="n">
        <v>35</v>
      </c>
      <c r="B38" s="3" t="inlineStr">
        <is>
          <t>六、标志·台账与人员</t>
        </is>
      </c>
      <c r="C38" s="3" t="inlineStr">
        <is>
          <t>台账期末数与实物核对一致</t>
        </is>
      </c>
      <c r="D38" s="3" t="inlineStr">
        <is>
          <t>条文：台账与实物对应</t>
        </is>
      </c>
      <c r="E38" s="3" t="inlineStr">
        <is>
          <t>账实有差异且无说明</t>
        </is>
      </c>
      <c r="F38" s="3" t="inlineStr"/>
      <c r="G38" s="3" t="inlineStr"/>
      <c r="H38" s="3" t="inlineStr"/>
      <c r="I38" s="3" t="inlineStr"/>
    </row>
    <row r="39">
      <c r="A39" s="3" t="n">
        <v>36</v>
      </c>
      <c r="B39" s="3" t="inlineStr">
        <is>
          <t>六、标志·台账与人员</t>
        </is>
      </c>
      <c r="C39" s="3" t="inlineStr">
        <is>
          <t>专人负责、上锁或门禁、出入登记可查</t>
        </is>
      </c>
      <c r="D39" s="3" t="inlineStr">
        <is>
          <t>条文：防止无关人员进入</t>
        </is>
      </c>
      <c r="E39" s="3" t="inlineStr">
        <is>
          <t>钥匙多人持有、无登记</t>
        </is>
      </c>
      <c r="F39" s="3" t="inlineStr"/>
      <c r="G39" s="3" t="inlineStr"/>
      <c r="H39" s="3" t="inlineStr"/>
      <c r="I39" s="3" t="inlineStr"/>
    </row>
    <row r="41">
      <c r="B41" s="4" t="inlineStr">
        <is>
          <t>本表统计</t>
        </is>
      </c>
    </row>
    <row r="42">
      <c r="B42" t="inlineStr">
        <is>
          <t>检查点总数</t>
        </is>
      </c>
      <c r="C42" t="n">
        <v>36</v>
      </c>
    </row>
    <row r="43">
      <c r="B43" t="inlineStr">
        <is>
          <t>判「是」条数</t>
        </is>
      </c>
      <c r="C43">
        <f>COUNTIF(F4:F39,"是")</f>
        <v/>
      </c>
    </row>
    <row r="44">
      <c r="B44" t="inlineStr">
        <is>
          <t>判「部分」条数</t>
        </is>
      </c>
      <c r="C44">
        <f>COUNTIF(F4:F39,"部分")</f>
        <v/>
      </c>
    </row>
    <row r="45">
      <c r="B45" t="inlineStr">
        <is>
          <t>判「否」条数</t>
        </is>
      </c>
      <c r="C45">
        <f>COUNTIF(F4:F39,"否")</f>
        <v/>
      </c>
    </row>
    <row r="46">
      <c r="B46" t="inlineStr">
        <is>
          <t>合格率（「是」占已填项）</t>
        </is>
      </c>
      <c r="C46" s="5">
        <f>IFERROR(COUNTIF(F4:F39,"是")/COUNTA(F4:F39),"未开始填写")</f>
        <v/>
      </c>
    </row>
    <row r="47">
      <c r="B47" t="inlineStr">
        <is>
          <t>结论</t>
        </is>
      </c>
      <c r="C47">
        <f>IF(COUNTA(F4:F39)&lt;36,"尚未填完（已填 "&amp;COUNTA(F4:F39)&amp;" / 36 条）",IF(COUNTIF(F4:F39,"否")&gt;0,"有 "&amp;COUNTIF(F4:F39,"否")&amp;" 条判否，先整改再复验","全部为是或部分，可按「部分」清单逐条补证"))</f>
        <v/>
      </c>
    </row>
  </sheetData>
  <dataValidations count="1">
    <dataValidation sqref="F4:F39" showDropDown="0" showInputMessage="0" showErrorMessage="0" allowBlank="1" type="list">
      <formula1>"是,部分,否"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8" customWidth="1" min="3" max="3"/>
    <col width="18" customWidth="1" min="4" max="4"/>
    <col width="14" customWidth="1" min="5" max="5"/>
    <col width="20" customWidth="1" min="6" max="6"/>
    <col width="16" customWidth="1" min="7" max="7"/>
    <col width="12" customWidth="1" min="8" max="8"/>
    <col width="26" customWidth="1" min="9" max="9"/>
    <col width="30" customWidth="1" min="10" max="10"/>
  </cols>
  <sheetData>
    <row r="1">
      <c r="A1" s="1" t="inlineStr">
        <is>
          <t>堵截容积核算（条文口径：不低于「最大液态废物容器容积」与「液态废物总储量 1/10」二者取较大者）</t>
        </is>
      </c>
    </row>
    <row r="2">
      <c r="A2" s="6" t="inlineStr">
        <is>
          <t>填 C、D、G 三列即可；E/F/H/I 自动算。单位统一用升（L），桶以标称容积计，不要用实际装量。</t>
        </is>
      </c>
    </row>
    <row r="4" ht="34" customHeight="1">
      <c r="A4" s="2" t="inlineStr">
        <is>
          <t>序号</t>
        </is>
      </c>
      <c r="B4" s="2" t="inlineStr">
        <is>
          <t>贮存区域名称</t>
        </is>
      </c>
      <c r="C4" s="2" t="inlineStr">
        <is>
          <t>最大单一容器容积(L)</t>
        </is>
      </c>
      <c r="D4" s="2" t="inlineStr">
        <is>
          <t>液态废物总储量(L)</t>
        </is>
      </c>
      <c r="E4" s="2" t="inlineStr">
        <is>
          <t>总储量÷10(L)</t>
        </is>
      </c>
      <c r="F4" s="2" t="inlineStr">
        <is>
          <t>所需堵截容积(L)＝取大</t>
        </is>
      </c>
      <c r="G4" s="2" t="inlineStr">
        <is>
          <t>现有有效容积(L)</t>
        </is>
      </c>
      <c r="H4" s="2" t="inlineStr">
        <is>
          <t>差额(L)</t>
        </is>
      </c>
      <c r="I4" s="2" t="inlineStr">
        <is>
          <t>判定</t>
        </is>
      </c>
      <c r="J4" s="2" t="inlineStr">
        <is>
          <t>备注（罐区请扣罐体占位）</t>
        </is>
      </c>
    </row>
    <row r="5">
      <c r="A5" s="3" t="n">
        <v>1</v>
      </c>
      <c r="B5" s="3" t="inlineStr"/>
      <c r="C5" s="3" t="inlineStr"/>
      <c r="D5" s="3" t="inlineStr"/>
      <c r="E5" s="3">
        <f>IFERROR(D4/10,"")</f>
        <v/>
      </c>
      <c r="F5" s="3">
        <f>IFERROR(MAX(C4,E4),"")</f>
        <v/>
      </c>
      <c r="G5" s="3" t="inlineStr"/>
      <c r="H5" s="3">
        <f>IFERROR(G4-F4,"")</f>
        <v/>
      </c>
      <c r="I5" s="3">
        <f>IF(OR(C4="",D4="",G4=""),"待填",IF(G4&gt;=F4,"满足","不满足，需增 "&amp;TEXT(F4-G4,"0")&amp;" L"))</f>
        <v/>
      </c>
      <c r="J5" s="3" t="inlineStr"/>
    </row>
    <row r="6">
      <c r="A6" s="3" t="n">
        <v>2</v>
      </c>
      <c r="B6" s="3" t="inlineStr"/>
      <c r="C6" s="3" t="inlineStr"/>
      <c r="D6" s="3" t="inlineStr"/>
      <c r="E6" s="3">
        <f>IFERROR(D5/10,"")</f>
        <v/>
      </c>
      <c r="F6" s="3">
        <f>IFERROR(MAX(C5,E5),"")</f>
        <v/>
      </c>
      <c r="G6" s="3" t="inlineStr"/>
      <c r="H6" s="3">
        <f>IFERROR(G5-F5,"")</f>
        <v/>
      </c>
      <c r="I6" s="3">
        <f>IF(OR(C5="",D5="",G5=""),"待填",IF(G5&gt;=F5,"满足","不满足，需增 "&amp;TEXT(F5-G5,"0")&amp;" L"))</f>
        <v/>
      </c>
      <c r="J6" s="3" t="inlineStr"/>
    </row>
    <row r="7">
      <c r="A7" s="3" t="n">
        <v>3</v>
      </c>
      <c r="B7" s="3" t="inlineStr"/>
      <c r="C7" s="3" t="inlineStr"/>
      <c r="D7" s="3" t="inlineStr"/>
      <c r="E7" s="3">
        <f>IFERROR(D6/10,"")</f>
        <v/>
      </c>
      <c r="F7" s="3">
        <f>IFERROR(MAX(C6,E6),"")</f>
        <v/>
      </c>
      <c r="G7" s="3" t="inlineStr"/>
      <c r="H7" s="3">
        <f>IFERROR(G6-F6,"")</f>
        <v/>
      </c>
      <c r="I7" s="3">
        <f>IF(OR(C6="",D6="",G6=""),"待填",IF(G6&gt;=F6,"满足","不满足，需增 "&amp;TEXT(F6-G6,"0")&amp;" L"))</f>
        <v/>
      </c>
      <c r="J7" s="3" t="inlineStr"/>
    </row>
    <row r="8">
      <c r="A8" s="3" t="n">
        <v>4</v>
      </c>
      <c r="B8" s="3" t="inlineStr"/>
      <c r="C8" s="3" t="inlineStr"/>
      <c r="D8" s="3" t="inlineStr"/>
      <c r="E8" s="3">
        <f>IFERROR(D7/10,"")</f>
        <v/>
      </c>
      <c r="F8" s="3">
        <f>IFERROR(MAX(C7,E7),"")</f>
        <v/>
      </c>
      <c r="G8" s="3" t="inlineStr"/>
      <c r="H8" s="3">
        <f>IFERROR(G7-F7,"")</f>
        <v/>
      </c>
      <c r="I8" s="3">
        <f>IF(OR(C7="",D7="",G7=""),"待填",IF(G7&gt;=F7,"满足","不满足，需增 "&amp;TEXT(F7-G7,"0")&amp;" L"))</f>
        <v/>
      </c>
      <c r="J8" s="3" t="inlineStr"/>
    </row>
    <row r="9">
      <c r="A9" s="3" t="n">
        <v>5</v>
      </c>
      <c r="B9" s="3" t="inlineStr"/>
      <c r="C9" s="3" t="inlineStr"/>
      <c r="D9" s="3" t="inlineStr"/>
      <c r="E9" s="3">
        <f>IFERROR(D8/10,"")</f>
        <v/>
      </c>
      <c r="F9" s="3">
        <f>IFERROR(MAX(C8,E8),"")</f>
        <v/>
      </c>
      <c r="G9" s="3" t="inlineStr"/>
      <c r="H9" s="3">
        <f>IFERROR(G8-F8,"")</f>
        <v/>
      </c>
      <c r="I9" s="3">
        <f>IF(OR(C8="",D8="",G8=""),"待填",IF(G8&gt;=F8,"满足","不满足，需增 "&amp;TEXT(F8-G8,"0")&amp;" L"))</f>
        <v/>
      </c>
      <c r="J9" s="3" t="inlineStr"/>
    </row>
    <row r="10">
      <c r="A10" s="3" t="n">
        <v>6</v>
      </c>
      <c r="B10" s="3" t="inlineStr"/>
      <c r="C10" s="3" t="inlineStr"/>
      <c r="D10" s="3" t="inlineStr"/>
      <c r="E10" s="3">
        <f>IFERROR(D9/10,"")</f>
        <v/>
      </c>
      <c r="F10" s="3">
        <f>IFERROR(MAX(C9,E9),"")</f>
        <v/>
      </c>
      <c r="G10" s="3" t="inlineStr"/>
      <c r="H10" s="3">
        <f>IFERROR(G9-F9,"")</f>
        <v/>
      </c>
      <c r="I10" s="3">
        <f>IF(OR(C9="",D9="",G9=""),"待填",IF(G9&gt;=F9,"满足","不满足，需增 "&amp;TEXT(F9-G9,"0")&amp;" L"))</f>
        <v/>
      </c>
      <c r="J10" s="3" t="inlineStr"/>
    </row>
    <row r="11">
      <c r="A11" s="3" t="n">
        <v>7</v>
      </c>
      <c r="B11" s="3" t="inlineStr"/>
      <c r="C11" s="3" t="inlineStr"/>
      <c r="D11" s="3" t="inlineStr"/>
      <c r="E11" s="3">
        <f>IFERROR(D10/10,"")</f>
        <v/>
      </c>
      <c r="F11" s="3">
        <f>IFERROR(MAX(C10,E10),"")</f>
        <v/>
      </c>
      <c r="G11" s="3" t="inlineStr"/>
      <c r="H11" s="3">
        <f>IFERROR(G10-F10,"")</f>
        <v/>
      </c>
      <c r="I11" s="3">
        <f>IF(OR(C10="",D10="",G10=""),"待填",IF(G10&gt;=F10,"满足","不满足，需增 "&amp;TEXT(F10-G10,"0")&amp;" L"))</f>
        <v/>
      </c>
      <c r="J11" s="3" t="inlineStr"/>
    </row>
    <row r="12">
      <c r="A12" s="3" t="n">
        <v>8</v>
      </c>
      <c r="B12" s="3" t="inlineStr"/>
      <c r="C12" s="3" t="inlineStr"/>
      <c r="D12" s="3" t="inlineStr"/>
      <c r="E12" s="3">
        <f>IFERROR(D11/10,"")</f>
        <v/>
      </c>
      <c r="F12" s="3">
        <f>IFERROR(MAX(C11,E11),"")</f>
        <v/>
      </c>
      <c r="G12" s="3" t="inlineStr"/>
      <c r="H12" s="3">
        <f>IFERROR(G11-F11,"")</f>
        <v/>
      </c>
      <c r="I12" s="3">
        <f>IF(OR(C11="",D11="",G11=""),"待填",IF(G11&gt;=F11,"满足","不满足，需增 "&amp;TEXT(F11-G11,"0")&amp;" L"))</f>
        <v/>
      </c>
      <c r="J12" s="3" t="inlineStr"/>
    </row>
    <row r="13">
      <c r="A13" s="3" t="n">
        <v>9</v>
      </c>
      <c r="B13" s="3" t="inlineStr"/>
      <c r="C13" s="3" t="inlineStr"/>
      <c r="D13" s="3" t="inlineStr"/>
      <c r="E13" s="3">
        <f>IFERROR(D12/10,"")</f>
        <v/>
      </c>
      <c r="F13" s="3">
        <f>IFERROR(MAX(C12,E12),"")</f>
        <v/>
      </c>
      <c r="G13" s="3" t="inlineStr"/>
      <c r="H13" s="3">
        <f>IFERROR(G12-F12,"")</f>
        <v/>
      </c>
      <c r="I13" s="3">
        <f>IF(OR(C12="",D12="",G12=""),"待填",IF(G12&gt;=F12,"满足","不满足，需增 "&amp;TEXT(F12-G12,"0")&amp;" L"))</f>
        <v/>
      </c>
      <c r="J13" s="3" t="inlineStr"/>
    </row>
    <row r="14">
      <c r="A14" s="3" t="n">
        <v>10</v>
      </c>
      <c r="B14" s="3" t="inlineStr"/>
      <c r="C14" s="3" t="inlineStr"/>
      <c r="D14" s="3" t="inlineStr"/>
      <c r="E14" s="3">
        <f>IFERROR(D13/10,"")</f>
        <v/>
      </c>
      <c r="F14" s="3">
        <f>IFERROR(MAX(C13,E13),"")</f>
        <v/>
      </c>
      <c r="G14" s="3" t="inlineStr"/>
      <c r="H14" s="3">
        <f>IFERROR(G13-F13,"")</f>
        <v/>
      </c>
      <c r="I14" s="3">
        <f>IF(OR(C13="",D13="",G13=""),"待填",IF(G13&gt;=F13,"满足","不满足，需增 "&amp;TEXT(F13-G13,"0")&amp;" L"))</f>
        <v/>
      </c>
      <c r="J14" s="3" t="inlineStr"/>
    </row>
    <row r="15">
      <c r="A15" s="3" t="n">
        <v>11</v>
      </c>
      <c r="B15" s="3" t="inlineStr"/>
      <c r="C15" s="3" t="inlineStr"/>
      <c r="D15" s="3" t="inlineStr"/>
      <c r="E15" s="3">
        <f>IFERROR(D14/10,"")</f>
        <v/>
      </c>
      <c r="F15" s="3">
        <f>IFERROR(MAX(C14,E14),"")</f>
        <v/>
      </c>
      <c r="G15" s="3" t="inlineStr"/>
      <c r="H15" s="3">
        <f>IFERROR(G14-F14,"")</f>
        <v/>
      </c>
      <c r="I15" s="3">
        <f>IF(OR(C14="",D14="",G14=""),"待填",IF(G14&gt;=F14,"满足","不满足，需增 "&amp;TEXT(F14-G14,"0")&amp;" L"))</f>
        <v/>
      </c>
      <c r="J15" s="3" t="inlineStr"/>
    </row>
    <row r="16">
      <c r="A16" s="3" t="n">
        <v>12</v>
      </c>
      <c r="B16" s="3" t="inlineStr"/>
      <c r="C16" s="3" t="inlineStr"/>
      <c r="D16" s="3" t="inlineStr"/>
      <c r="E16" s="3">
        <f>IFERROR(D15/10,"")</f>
        <v/>
      </c>
      <c r="F16" s="3">
        <f>IFERROR(MAX(C15,E15),"")</f>
        <v/>
      </c>
      <c r="G16" s="3" t="inlineStr"/>
      <c r="H16" s="3">
        <f>IFERROR(G15-F15,"")</f>
        <v/>
      </c>
      <c r="I16" s="3">
        <f>IF(OR(C15="",D15="",G15=""),"待填",IF(G15&gt;=F15,"满足","不满足，需增 "&amp;TEXT(F15-G15,"0")&amp;" L"))</f>
        <v/>
      </c>
      <c r="J16" s="3" t="inlineStr"/>
    </row>
    <row r="17">
      <c r="A17" s="3" t="n">
        <v>13</v>
      </c>
      <c r="B17" s="3" t="inlineStr"/>
      <c r="C17" s="3" t="inlineStr"/>
      <c r="D17" s="3" t="inlineStr"/>
      <c r="E17" s="3">
        <f>IFERROR(D16/10,"")</f>
        <v/>
      </c>
      <c r="F17" s="3">
        <f>IFERROR(MAX(C16,E16),"")</f>
        <v/>
      </c>
      <c r="G17" s="3" t="inlineStr"/>
      <c r="H17" s="3">
        <f>IFERROR(G16-F16,"")</f>
        <v/>
      </c>
      <c r="I17" s="3">
        <f>IF(OR(C16="",D16="",G16=""),"待填",IF(G16&gt;=F16,"满足","不满足，需增 "&amp;TEXT(F16-G16,"0")&amp;" L"))</f>
        <v/>
      </c>
      <c r="J17" s="3" t="inlineStr"/>
    </row>
    <row r="18">
      <c r="A18" s="3" t="n">
        <v>14</v>
      </c>
      <c r="B18" s="3" t="inlineStr"/>
      <c r="C18" s="3" t="inlineStr"/>
      <c r="D18" s="3" t="inlineStr"/>
      <c r="E18" s="3">
        <f>IFERROR(D17/10,"")</f>
        <v/>
      </c>
      <c r="F18" s="3">
        <f>IFERROR(MAX(C17,E17),"")</f>
        <v/>
      </c>
      <c r="G18" s="3" t="inlineStr"/>
      <c r="H18" s="3">
        <f>IFERROR(G17-F17,"")</f>
        <v/>
      </c>
      <c r="I18" s="3">
        <f>IF(OR(C17="",D17="",G17=""),"待填",IF(G17&gt;=F17,"满足","不满足，需增 "&amp;TEXT(F17-G17,"0")&amp;" L"))</f>
        <v/>
      </c>
      <c r="J18" s="3" t="inlineStr"/>
    </row>
    <row r="19">
      <c r="A19" s="3" t="n">
        <v>15</v>
      </c>
      <c r="B19" s="3" t="inlineStr"/>
      <c r="C19" s="3" t="inlineStr"/>
      <c r="D19" s="3" t="inlineStr"/>
      <c r="E19" s="3">
        <f>IFERROR(D18/10,"")</f>
        <v/>
      </c>
      <c r="F19" s="3">
        <f>IFERROR(MAX(C18,E18),"")</f>
        <v/>
      </c>
      <c r="G19" s="3" t="inlineStr"/>
      <c r="H19" s="3">
        <f>IFERROR(G18-F18,"")</f>
        <v/>
      </c>
      <c r="I19" s="3">
        <f>IF(OR(C18="",D18="",G18=""),"待填",IF(G18&gt;=F18,"满足","不满足，需增 "&amp;TEXT(F18-G18,"0")&amp;" L"))</f>
        <v/>
      </c>
      <c r="J19" s="3" t="inlineStr"/>
    </row>
    <row r="21">
      <c r="B21" s="4" t="inlineStr">
        <is>
          <t>汇总</t>
        </is>
      </c>
    </row>
    <row r="22">
      <c r="B22" t="inlineStr">
        <is>
          <t>已填区域数</t>
        </is>
      </c>
      <c r="C22">
        <f>COUNTA(B5:B19)</f>
        <v/>
      </c>
    </row>
    <row r="23">
      <c r="B23" t="inlineStr">
        <is>
          <t>判定「不满足」区域数</t>
        </is>
      </c>
      <c r="C23">
        <f>COUNTIF(I5:I19,"不满足*")</f>
        <v/>
      </c>
    </row>
    <row r="24">
      <c r="B24" t="inlineStr">
        <is>
          <t>结论</t>
        </is>
      </c>
      <c r="C24">
        <f>IF(COUNTA(B5:B19)=0,"尚未填写：先按贮存区域逐个登记，再谈改造",IF(COUNTIF(I5:I19,"不满足*")&gt;0,"有 "&amp;COUNTIF(I5:I19,"不满足*")&amp;" 个区域容积不足，优先改容器规格或加高围堰，别先砸地面","全部区域满足，留存核算记录备查"))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6" customWidth="1" min="3" max="3"/>
    <col width="26" customWidth="1" min="4" max="4"/>
    <col width="20" customWidth="1" min="5" max="5"/>
    <col width="22" customWidth="1" min="6" max="6"/>
    <col width="12" customWidth="1" min="7" max="7"/>
    <col width="18" customWidth="1" min="8" max="8"/>
    <col width="24" customWidth="1" min="9" max="9"/>
    <col width="14" customWidth="1" min="10" max="10"/>
    <col width="22" customWidth="1" min="11" max="11"/>
  </cols>
  <sheetData>
    <row r="1">
      <c r="A1" s="1" t="inlineStr">
        <is>
          <t>防渗材料与隐蔽工程记录（防渗做完就看不见，能被复核的只有材料、照片、记录三样）</t>
        </is>
      </c>
    </row>
    <row r="3" ht="34" customHeight="1">
      <c r="A3" s="2" t="inlineStr">
        <is>
          <t>序号</t>
        </is>
      </c>
      <c r="B3" s="2" t="inlineStr">
        <is>
          <t>部位（地面／裙脚／围堰／罐区／收集池）</t>
        </is>
      </c>
      <c r="C3" s="2" t="inlineStr">
        <is>
          <t>防渗类型（表面／基础）</t>
        </is>
      </c>
      <c r="D3" s="2" t="inlineStr">
        <is>
          <t>材料名称与规格</t>
        </is>
      </c>
      <c r="E3" s="2" t="inlineStr">
        <is>
          <t>渗透系数（cm/s，有则填）</t>
        </is>
      </c>
      <c r="F3" s="2" t="inlineStr">
        <is>
          <t>合格证／检测报告编号</t>
        </is>
      </c>
      <c r="G3" s="2" t="inlineStr">
        <is>
          <t>施工日期</t>
        </is>
      </c>
      <c r="H3" s="2" t="inlineStr">
        <is>
          <t>施工或供货单位</t>
        </is>
      </c>
      <c r="I3" s="2" t="inlineStr">
        <is>
          <t>隐蔽工程照片文件名</t>
        </is>
      </c>
      <c r="J3" s="2" t="inlineStr">
        <is>
          <t>开挖后是否修补</t>
        </is>
      </c>
      <c r="K3" s="2" t="inlineStr">
        <is>
          <t>备注</t>
        </is>
      </c>
    </row>
    <row r="4">
      <c r="A4" s="3" t="n">
        <v>1</v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</row>
    <row r="5">
      <c r="A5" s="3" t="n">
        <v>2</v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3" t="n">
        <v>3</v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3" t="n">
        <v>4</v>
      </c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3" t="n">
        <v>5</v>
      </c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3" t="n">
        <v>6</v>
      </c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3" t="n">
        <v>7</v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n">
        <v>8</v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3" t="n">
        <v>9</v>
      </c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3" t="n">
        <v>10</v>
      </c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3" t="n">
        <v>11</v>
      </c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</row>
    <row r="15">
      <c r="A15" s="3" t="n">
        <v>12</v>
      </c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3" t="n">
        <v>13</v>
      </c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</row>
    <row r="17">
      <c r="A17" s="3" t="n">
        <v>14</v>
      </c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3" t="n">
        <v>15</v>
      </c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</row>
    <row r="19">
      <c r="A19" s="3" t="n">
        <v>16</v>
      </c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</row>
    <row r="20">
      <c r="A20" s="3" t="n">
        <v>17</v>
      </c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</row>
    <row r="21">
      <c r="A21" s="3" t="n">
        <v>18</v>
      </c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</row>
    <row r="22">
      <c r="A22" s="3" t="n">
        <v>19</v>
      </c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</row>
    <row r="23">
      <c r="A23" s="3" t="n">
        <v>20</v>
      </c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</row>
    <row r="25">
      <c r="B25" s="7" t="inlineStr">
        <is>
          <t>提示：基础防渗仅当废物直接接触地面时才涉及；表面防渗任何贮存设施都要做。</t>
        </is>
      </c>
    </row>
  </sheetData>
  <dataValidations count="2">
    <dataValidation sqref="C4:C23" showDropDown="0" showInputMessage="0" showErrorMessage="0" allowBlank="1" type="list">
      <formula1>"表面防渗,基础防渗"</formula1>
    </dataValidation>
    <dataValidation sqref="J4:J23" showDropDown="0" showInputMessage="0" showErrorMessage="0" allowBlank="1" type="list">
      <formula1>"否,是（见备注）"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  <col width="22" customWidth="1" min="4" max="4"/>
    <col width="20" customWidth="1" min="5" max="5"/>
    <col width="22" customWidth="1" min="6" max="6"/>
    <col width="18" customWidth="1" min="7" max="7"/>
    <col width="20" customWidth="1" min="8" max="8"/>
    <col width="10" customWidth="1" min="9" max="9"/>
    <col width="24" customWidth="1" min="10" max="10"/>
  </cols>
  <sheetData>
    <row r="1">
      <c r="A1" s="1" t="inlineStr">
        <is>
          <t>渗滤液收集与气体收集净化设施核对（有异味不等于有设施，有设施不等于在运行）</t>
        </is>
      </c>
    </row>
    <row r="3" ht="34" customHeight="1">
      <c r="A3" s="2" t="inlineStr">
        <is>
          <t>序号</t>
        </is>
      </c>
      <c r="B3" s="2" t="inlineStr">
        <is>
          <t>设施类型</t>
        </is>
      </c>
      <c r="C3" s="2" t="inlineStr">
        <is>
          <t>对应贮存区域</t>
        </is>
      </c>
      <c r="D3" s="2" t="inlineStr">
        <is>
          <t>设计／标称参数</t>
        </is>
      </c>
      <c r="E3" s="2" t="inlineStr">
        <is>
          <t>当前实际状态</t>
        </is>
      </c>
      <c r="F3" s="2" t="inlineStr">
        <is>
          <t>抽排或运行方式</t>
        </is>
      </c>
      <c r="G3" s="2" t="inlineStr">
        <is>
          <t>最近一次运行／清空日期</t>
        </is>
      </c>
      <c r="H3" s="2" t="inlineStr">
        <is>
          <t>运行或抽排记录是否可查</t>
        </is>
      </c>
      <c r="I3" s="2" t="inlineStr">
        <is>
          <t>责任人</t>
        </is>
      </c>
      <c r="J3" s="2" t="inlineStr">
        <is>
          <t>备注</t>
        </is>
      </c>
    </row>
    <row r="4">
      <c r="A4" s="3" t="n">
        <v>1</v>
      </c>
      <c r="B4" s="3" t="inlineStr">
        <is>
          <t>渗滤液收集池</t>
        </is>
      </c>
      <c r="C4" s="3" t="inlineStr"/>
      <c r="D4" s="3" t="inlineStr">
        <is>
          <t>容积（L）</t>
        </is>
      </c>
      <c r="E4" s="3" t="inlineStr"/>
      <c r="F4" s="3" t="inlineStr"/>
      <c r="G4" s="3" t="inlineStr"/>
      <c r="H4" s="3" t="inlineStr"/>
      <c r="I4" s="3" t="inlineStr"/>
      <c r="J4" s="3" t="inlineStr"/>
    </row>
    <row r="5">
      <c r="A5" s="3" t="n">
        <v>2</v>
      </c>
      <c r="B5" s="3" t="inlineStr">
        <is>
          <t>导流沟</t>
        </is>
      </c>
      <c r="C5" s="3" t="inlineStr"/>
      <c r="D5" s="3" t="inlineStr">
        <is>
          <t>长度／坡度</t>
        </is>
      </c>
      <c r="E5" s="3" t="inlineStr"/>
      <c r="F5" s="3" t="inlineStr"/>
      <c r="G5" s="3" t="inlineStr"/>
      <c r="H5" s="3" t="inlineStr"/>
      <c r="I5" s="3" t="inlineStr"/>
      <c r="J5" s="3" t="inlineStr"/>
    </row>
    <row r="6">
      <c r="A6" s="3" t="n">
        <v>3</v>
      </c>
      <c r="B6" s="3" t="inlineStr">
        <is>
          <t>气体收集装置</t>
        </is>
      </c>
      <c r="C6" s="3" t="inlineStr"/>
      <c r="D6" s="3" t="inlineStr">
        <is>
          <t>风量（m³/h）</t>
        </is>
      </c>
      <c r="E6" s="3" t="inlineStr"/>
      <c r="F6" s="3" t="inlineStr"/>
      <c r="G6" s="3" t="inlineStr"/>
      <c r="H6" s="3" t="inlineStr"/>
      <c r="I6" s="3" t="inlineStr"/>
      <c r="J6" s="3" t="inlineStr"/>
    </row>
    <row r="7">
      <c r="A7" s="3" t="n">
        <v>4</v>
      </c>
      <c r="B7" s="3" t="inlineStr">
        <is>
          <t>气体净化设施</t>
        </is>
      </c>
      <c r="C7" s="3" t="inlineStr"/>
      <c r="D7" s="3" t="inlineStr">
        <is>
          <t>处理方式</t>
        </is>
      </c>
      <c r="E7" s="3" t="inlineStr"/>
      <c r="F7" s="3" t="inlineStr"/>
      <c r="G7" s="3" t="inlineStr"/>
      <c r="H7" s="3" t="inlineStr"/>
      <c r="I7" s="3" t="inlineStr"/>
      <c r="J7" s="3" t="inlineStr"/>
    </row>
    <row r="8">
      <c r="A8" s="3" t="n">
        <v>5</v>
      </c>
      <c r="B8" s="3" t="inlineStr">
        <is>
          <t>排气筒</t>
        </is>
      </c>
      <c r="C8" s="3" t="inlineStr"/>
      <c r="D8" s="3" t="inlineStr">
        <is>
          <t>高度（m）／朝向</t>
        </is>
      </c>
      <c r="E8" s="3" t="inlineStr"/>
      <c r="F8" s="3" t="inlineStr"/>
      <c r="G8" s="3" t="inlineStr"/>
      <c r="H8" s="3" t="inlineStr"/>
      <c r="I8" s="3" t="inlineStr"/>
      <c r="J8" s="3" t="inlineStr"/>
    </row>
    <row r="9">
      <c r="A9" s="3" t="n">
        <v>6</v>
      </c>
      <c r="B9" s="3" t="inlineStr">
        <is>
          <t>机械通风</t>
        </is>
      </c>
      <c r="C9" s="3" t="inlineStr"/>
      <c r="D9" s="3" t="inlineStr">
        <is>
          <t>换气次数</t>
        </is>
      </c>
      <c r="E9" s="3" t="inlineStr"/>
      <c r="F9" s="3" t="inlineStr"/>
      <c r="G9" s="3" t="inlineStr"/>
      <c r="H9" s="3" t="inlineStr"/>
      <c r="I9" s="3" t="inlineStr"/>
      <c r="J9" s="3" t="inlineStr"/>
    </row>
    <row r="10">
      <c r="A10" s="3" t="n">
        <v>7</v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3" t="n">
        <v>8</v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>
      <c r="A12" s="3" t="n">
        <v>9</v>
      </c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>
      <c r="A13" s="3" t="n">
        <v>10</v>
      </c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>
      <c r="A14" s="3" t="n">
        <v>11</v>
      </c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>
      <c r="A15" s="3" t="n">
        <v>12</v>
      </c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>
      <c r="A16" s="3" t="n">
        <v>13</v>
      </c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>
      <c r="A17" s="3" t="n">
        <v>14</v>
      </c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>
      <c r="A18" s="3" t="n">
        <v>15</v>
      </c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</sheetData>
  <dataValidations count="2">
    <dataValidation sqref="E4:E18" showDropDown="0" showInputMessage="0" showErrorMessage="0" allowBlank="1" type="list">
      <formula1>"正常,部分可用,停用待修,未设置"</formula1>
    </dataValidation>
    <dataValidation sqref="H4:H18" showDropDown="0" showInputMessage="0" showErrorMessage="0" allowBlank="1" type="list">
      <formula1>"可查,不全,无记录"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8" customWidth="1" min="3" max="3"/>
    <col width="28" customWidth="1" min="4" max="4"/>
    <col width="14" customWidth="1" min="5" max="5"/>
  </cols>
  <sheetData>
    <row r="1">
      <c r="A1" s="1" t="inlineStr">
        <is>
          <t>现场最常见的 15 类不合格（先对照自查，别等检查时被逐条问）</t>
        </is>
      </c>
    </row>
    <row r="3" ht="34" customHeight="1">
      <c r="A3" s="2" t="inlineStr">
        <is>
          <t>序号</t>
        </is>
      </c>
      <c r="B3" s="2" t="inlineStr">
        <is>
          <t>不合格表现</t>
        </is>
      </c>
      <c r="C3" s="2" t="inlineStr">
        <is>
          <t>为什么算不合格</t>
        </is>
      </c>
      <c r="D3" s="2" t="inlineStr">
        <is>
          <t>怎么改</t>
        </is>
      </c>
      <c r="E3" s="2" t="inlineStr">
        <is>
          <t>归属硬指标</t>
        </is>
      </c>
      <c r="F3" s="8" t="inlineStr">
        <is>
          <t>本项出现次数</t>
        </is>
      </c>
    </row>
    <row r="4">
      <c r="A4" s="3" t="n">
        <v>1</v>
      </c>
      <c r="B4" s="3" t="inlineStr">
        <is>
          <t>只做地面不做裙脚</t>
        </is>
      </c>
      <c r="C4" s="3" t="inlineStr">
        <is>
          <t>表面防渗不连续，墙根成渗漏通道</t>
        </is>
      </c>
      <c r="D4" s="3" t="inlineStr">
        <is>
          <t>补做翻边并收口密实</t>
        </is>
      </c>
      <c r="E4" s="3" t="inlineStr">
        <is>
          <t>防渗</t>
        </is>
      </c>
    </row>
    <row r="5">
      <c r="A5" s="3" t="n">
        <v>2</v>
      </c>
      <c r="B5" s="3" t="inlineStr">
        <is>
          <t>地坪漆当基础防渗</t>
        </is>
      </c>
      <c r="C5" s="3" t="inlineStr">
        <is>
          <t>把涂层当防渗层，无厚度与渗透系数证明</t>
        </is>
      </c>
      <c r="D5" s="3" t="inlineStr">
        <is>
          <t>补做基础防渗或改容器存放</t>
        </is>
      </c>
      <c r="E5" s="3" t="inlineStr">
        <is>
          <t>防渗</t>
        </is>
      </c>
    </row>
    <row r="6">
      <c r="A6" s="3" t="n">
        <v>3</v>
      </c>
      <c r="B6" s="3" t="inlineStr">
        <is>
          <t>按 1/5 定围堰容积</t>
        </is>
      </c>
      <c r="C6" s="3" t="inlineStr">
        <is>
          <t>沿用旧口径，容积与现行条文取大口径不符</t>
        </is>
      </c>
      <c r="D6" s="3" t="inlineStr">
        <is>
          <t>按「取大」重算并加高</t>
        </is>
      </c>
      <c r="E6" s="3" t="inlineStr">
        <is>
          <t>堵截</t>
        </is>
      </c>
    </row>
    <row r="7">
      <c r="A7" s="3" t="n">
        <v>4</v>
      </c>
      <c r="B7" s="3" t="inlineStr">
        <is>
          <t>围堰排水口常开</t>
        </is>
      </c>
      <c r="C7" s="3" t="inlineStr">
        <is>
          <t>堵截设施形同虚设，雨水径流可进入</t>
        </is>
      </c>
      <c r="D7" s="3" t="inlineStr">
        <is>
          <t>改可控阀门＋点检记录</t>
        </is>
      </c>
      <c r="E7" s="3" t="inlineStr">
        <is>
          <t>堵截</t>
        </is>
      </c>
    </row>
    <row r="8">
      <c r="A8" s="3" t="n">
        <v>5</v>
      </c>
      <c r="B8" s="3" t="inlineStr">
        <is>
          <t>用毛体积当有效容积</t>
        </is>
      </c>
      <c r="C8" s="3" t="inlineStr">
        <is>
          <t>未扣罐体与常驻物料占位，实际兜不住</t>
        </is>
      </c>
      <c r="D8" s="3" t="inlineStr">
        <is>
          <t>按净空间重核</t>
        </is>
      </c>
      <c r="E8" s="3" t="inlineStr">
        <is>
          <t>堵截</t>
        </is>
      </c>
    </row>
    <row r="9">
      <c r="A9" s="3" t="n">
        <v>6</v>
      </c>
      <c r="B9" s="3" t="inlineStr">
        <is>
          <t>液态桶直接放地面</t>
        </is>
      </c>
      <c r="C9" s="3" t="inlineStr">
        <is>
          <t>无托盘无围堰，泄漏即入地坪缝</t>
        </is>
      </c>
      <c r="D9" s="3" t="inlineStr">
        <is>
          <t>加托盘或围堰</t>
        </is>
      </c>
      <c r="E9" s="3" t="inlineStr">
        <is>
          <t>堵截</t>
        </is>
      </c>
    </row>
    <row r="10">
      <c r="A10" s="3" t="n">
        <v>7</v>
      </c>
      <c r="B10" s="3" t="inlineStr">
        <is>
          <t>用地面划线代替隔离</t>
        </is>
      </c>
      <c r="C10" s="3" t="inlineStr">
        <is>
          <t>不是物理隔离，分区等于没做</t>
        </is>
      </c>
      <c r="D10" s="3" t="inlineStr">
        <is>
          <t>加隔板或隔墙</t>
        </is>
      </c>
      <c r="E10" s="3" t="inlineStr">
        <is>
          <t>分区</t>
        </is>
      </c>
    </row>
    <row r="11">
      <c r="A11" s="3" t="n">
        <v>8</v>
      </c>
      <c r="B11" s="3" t="inlineStr">
        <is>
          <t>有异味只加排风扇</t>
        </is>
      </c>
      <c r="C11" s="3" t="inlineStr">
        <is>
          <t>无收集与净化设施，排气筒高度不符</t>
        </is>
      </c>
      <c r="D11" s="3" t="inlineStr">
        <is>
          <t>加收集＋净化并核筒高</t>
        </is>
      </c>
      <c r="E11" s="3" t="inlineStr">
        <is>
          <t>气体</t>
        </is>
      </c>
    </row>
    <row r="12">
      <c r="A12" s="3" t="n">
        <v>9</v>
      </c>
      <c r="B12" s="3" t="inlineStr">
        <is>
          <t>净化设施无运行记录</t>
        </is>
      </c>
      <c r="C12" s="3" t="inlineStr">
        <is>
          <t>装了不运行，检查时无法证明在用</t>
        </is>
      </c>
      <c r="D12" s="3" t="inlineStr">
        <is>
          <t>建运行台账</t>
        </is>
      </c>
      <c r="E12" s="3" t="inlineStr">
        <is>
          <t>气体</t>
        </is>
      </c>
    </row>
    <row r="13">
      <c r="A13" s="3" t="n">
        <v>10</v>
      </c>
      <c r="B13" s="3" t="inlineStr">
        <is>
          <t>标志与分区对不上</t>
        </is>
      </c>
      <c r="C13" s="3" t="inlineStr">
        <is>
          <t>分区标志多于或少于实际分区</t>
        </is>
      </c>
      <c r="D13" s="3" t="inlineStr">
        <is>
          <t>同步改标志或改分区</t>
        </is>
      </c>
      <c r="E13" s="3" t="inlineStr">
        <is>
          <t>标志</t>
        </is>
      </c>
    </row>
    <row r="14">
      <c r="A14" s="3" t="n">
        <v>11</v>
      </c>
      <c r="B14" s="3" t="inlineStr">
        <is>
          <t>标签栏目缺项或尺寸偏小</t>
        </is>
      </c>
      <c r="C14" s="3" t="inlineStr">
        <is>
          <t>不符合 HJ 1276-2022</t>
        </is>
      </c>
      <c r="D14" s="3" t="inlineStr">
        <is>
          <t>按标准重打</t>
        </is>
      </c>
      <c r="E14" s="3" t="inlineStr">
        <is>
          <t>标志</t>
        </is>
      </c>
    </row>
    <row r="15">
      <c r="A15" s="3" t="n">
        <v>12</v>
      </c>
      <c r="B15" s="3" t="inlineStr">
        <is>
          <t>台账缺去向或签字</t>
        </is>
      </c>
      <c r="C15" s="3" t="inlineStr">
        <is>
          <t>有数量无链条，核不上</t>
        </is>
      </c>
      <c r="D15" s="3" t="inlineStr">
        <is>
          <t>按 HJ 1259 字段补录</t>
        </is>
      </c>
      <c r="E15" s="3" t="inlineStr">
        <is>
          <t>台账</t>
        </is>
      </c>
    </row>
    <row r="16">
      <c r="A16" s="3" t="n">
        <v>13</v>
      </c>
      <c r="B16" s="3" t="inlineStr">
        <is>
          <t>账实不符且无说明</t>
        </is>
      </c>
      <c r="C16" s="3" t="inlineStr">
        <is>
          <t>期末数与实物不一致没有原因</t>
        </is>
      </c>
      <c r="D16" s="3" t="inlineStr">
        <is>
          <t>做盘点并写差异原因</t>
        </is>
      </c>
      <c r="E16" s="3" t="inlineStr">
        <is>
          <t>台账</t>
        </is>
      </c>
    </row>
    <row r="17">
      <c r="A17" s="3" t="n">
        <v>14</v>
      </c>
      <c r="B17" s="3" t="inlineStr">
        <is>
          <t>钥匙多人持有、无出入登记</t>
        </is>
      </c>
      <c r="C17" s="3" t="inlineStr">
        <is>
          <t>无法证明无关人员不能进入</t>
        </is>
      </c>
      <c r="D17" s="3" t="inlineStr">
        <is>
          <t>定名单＋登记本</t>
        </is>
      </c>
      <c r="E17" s="3" t="inlineStr">
        <is>
          <t>人员</t>
        </is>
      </c>
    </row>
    <row r="18">
      <c r="A18" s="3" t="n">
        <v>15</v>
      </c>
      <c r="B18" s="3" t="inlineStr">
        <is>
          <t>改造期间废物堆在车间</t>
        </is>
      </c>
      <c r="C18" s="3" t="inlineStr">
        <is>
          <t>临时存放无位置、容器与标识</t>
        </is>
      </c>
      <c r="D18" s="3" t="inlineStr">
        <is>
          <t>先定临时点并留记录</t>
        </is>
      </c>
      <c r="E18" s="3" t="inlineStr">
        <is>
          <t>现场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52" customWidth="1" min="2" max="2"/>
    <col width="62" customWidth="1" min="3" max="3"/>
  </cols>
  <sheetData>
    <row r="1">
      <c r="A1" s="9" t="inlineStr">
        <is>
          <t>使用说明与三条硬提醒</t>
        </is>
      </c>
      <c r="B1" s="10" t="n"/>
      <c r="C1" s="10" t="n"/>
    </row>
    <row r="2">
      <c r="A2" s="9" t="inlineStr">
        <is>
          <t>页签</t>
        </is>
      </c>
      <c r="B2" s="10" t="inlineStr">
        <is>
          <t>干什么</t>
        </is>
      </c>
      <c r="C2" s="10" t="inlineStr">
        <is>
          <t>什么时候用</t>
        </is>
      </c>
    </row>
    <row r="3">
      <c r="A3" s="9" t="inlineStr">
        <is>
          <t>1-六项验收</t>
        </is>
      </c>
      <c r="B3" s="10" t="inlineStr">
        <is>
          <t>36 条检查点，按六项硬指标逐条判 是／部分／否，自动算合格率与结论</t>
        </is>
      </c>
      <c r="C3" s="10" t="inlineStr">
        <is>
          <t>改造前后各走一遍，两次结果对比就是整改证据</t>
        </is>
      </c>
    </row>
    <row r="4">
      <c r="A4" s="9" t="inlineStr">
        <is>
          <t>2-堵截容积核算</t>
        </is>
      </c>
      <c r="B4" s="10" t="inlineStr">
        <is>
          <t>填最大容器容积与液态总储量，自动按取大口径算所需容积并判满足与否</t>
        </is>
      </c>
      <c r="C4" s="10" t="inlineStr">
        <is>
          <t>定围堰尺寸之前，先算再画图</t>
        </is>
      </c>
    </row>
    <row r="5">
      <c r="A5" s="9" t="inlineStr">
        <is>
          <t>3-防渗与隐蔽工程</t>
        </is>
      </c>
      <c r="B5" s="10" t="inlineStr">
        <is>
          <t>材料规格、渗透系数、合格证编号、施工与修补日期、照片归档</t>
        </is>
      </c>
      <c r="C5" s="10" t="inlineStr">
        <is>
          <t>施工当次填，做完就补不回来了</t>
        </is>
      </c>
    </row>
    <row r="6">
      <c r="A6" s="9" t="inlineStr">
        <is>
          <t>4-渗滤液与气体</t>
        </is>
      </c>
      <c r="B6" s="10" t="inlineStr">
        <is>
          <t>收集池容积、抽排去向、排气筒高度、运行记录可查性</t>
        </is>
      </c>
      <c r="C6" s="10" t="inlineStr">
        <is>
          <t>有异味或易产生粉尘、VOCs、酸雾的场所必填</t>
        </is>
      </c>
    </row>
    <row r="7">
      <c r="A7" s="9" t="inlineStr">
        <is>
          <t>5-常见不合格15类</t>
        </is>
      </c>
      <c r="B7" s="10" t="inlineStr">
        <is>
          <t>15 类高频问题对照，逐条勾有没有</t>
        </is>
      </c>
      <c r="C7" s="10" t="inlineStr">
        <is>
          <t>自查第一遍先过这张，命中率高</t>
        </is>
      </c>
    </row>
    <row r="8">
      <c r="A8" s="9" t="inlineStr"/>
      <c r="B8" s="10" t="inlineStr"/>
      <c r="C8" s="10" t="inlineStr"/>
    </row>
    <row r="9">
      <c r="A9" s="9" t="inlineStr">
        <is>
          <t>硬提醒一</t>
        </is>
      </c>
      <c r="B9" s="10" t="inlineStr">
        <is>
          <t>容积算的是有效容积</t>
        </is>
      </c>
      <c r="C9" s="10" t="inlineStr">
        <is>
          <t>罐体占位、常驻物料占位、找坡占去的空间都要扣掉；用毛体积算出来的数对不上现场。</t>
        </is>
      </c>
    </row>
    <row r="10">
      <c r="A10" s="9" t="inlineStr">
        <is>
          <t>硬提醒二</t>
        </is>
      </c>
      <c r="B10" s="10" t="inlineStr">
        <is>
          <t>防渗靠证明，不靠记忆</t>
        </is>
      </c>
      <c r="C10" s="10" t="inlineStr">
        <is>
          <t>材料出厂检测报告（含渗透系数）＋按部位和日期归档的照片＋改造修补记录，三样齐了才算能复核。</t>
        </is>
      </c>
    </row>
    <row r="11">
      <c r="A11" s="9" t="inlineStr">
        <is>
          <t>硬提醒三</t>
        </is>
      </c>
      <c r="B11" s="10" t="inlineStr">
        <is>
          <t>本表不写死任何法定天数与处罚额度</t>
        </is>
      </c>
      <c r="C11" s="10" t="inlineStr">
        <is>
          <t>贮存期限、申报时限、整改时限按属地当期要求与环评批复执行，本表只给判断口径与算法。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2026-10-27T18:45:30Z</dcterms:created>
  <dcterms:modified xmlns:dcterms="http://purl.org/dc/terms/" xmlns:xsi="http://www.w3.org/2001/XMLSchema-instance" xsi:type="dcterms:W3CDTF">2026-10-27T18:45:30Z</dcterms:modified>
</cp:coreProperties>
</file>