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设备与接口摸底" sheetId="2" state="visible" r:id="rId2"/>
    <sheet xmlns:r="http://schemas.openxmlformats.org/officeDocument/2006/relationships" name="字段映射核对" sheetId="3" state="visible" r:id="rId3"/>
    <sheet xmlns:r="http://schemas.openxmlformats.org/officeDocument/2006/relationships" name="采集记录抽查" sheetId="4" state="visible" r:id="rId4"/>
    <sheet xmlns:r="http://schemas.openxmlformats.org/officeDocument/2006/relationships" name="读不出与对不上速查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color rgb="005B6B66"/>
      <sz val="10"/>
    </font>
    <font>
      <b val="1"/>
      <color rgb="001E4B3A"/>
      <sz val="14"/>
    </font>
    <font>
      <color rgb="00000000"/>
      <sz val="10"/>
    </font>
    <font>
      <b val="1"/>
      <color rgb="001E4B3A"/>
      <sz val="13"/>
    </font>
    <font>
      <b val="1"/>
      <color rgb="00FFFFFF"/>
      <sz val="10"/>
    </font>
    <font>
      <sz val="10"/>
    </font>
    <font>
      <b val="1"/>
      <color rgb="001E4B3A"/>
      <sz val="10"/>
    </font>
    <font>
      <b val="1"/>
      <sz val="10"/>
    </font>
    <font>
      <color rgb="008A5A2B"/>
      <sz val="10"/>
    </font>
    <font>
      <b val="1"/>
    </font>
    <font>
      <color rgb="008A5A2B"/>
      <sz val="9"/>
    </font>
  </fonts>
  <fills count="4">
    <fill>
      <patternFill/>
    </fill>
    <fill>
      <patternFill patternType="gray125"/>
    </fill>
    <fill>
      <patternFill patternType="solid">
        <fgColor rgb="002F6B52"/>
      </patternFill>
    </fill>
    <fill>
      <patternFill patternType="solid">
        <fgColor rgb="00FBEFE4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3" borderId="0" pivotButton="0" quotePrefix="0" xfId="0"/>
    <xf numFmtId="0" fontId="11" fillId="0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8" customWidth="1" min="2" max="2"/>
  </cols>
  <sheetData>
    <row r="1" ht="30" customHeight="1">
      <c r="A1" s="1" t="inlineStr"/>
      <c r="B1" s="2" t="inlineStr">
        <is>
          <t>地磅数据采集核对表 · 使用说明</t>
        </is>
      </c>
    </row>
    <row r="2" ht="46" customHeight="1">
      <c r="A2" s="1" t="inlineStr">
        <is>
          <t>1</t>
        </is>
      </c>
      <c r="B2" s="3" t="inlineStr">
        <is>
          <t>这套表解决一个问题：地磅称出来的重量，到底有没有如实、可复算地进到台账里。四张工作表按「先摸底 → 再对字段 → 再抽查记录 → 最后查原因」的顺序用，不要跳着填。</t>
        </is>
      </c>
    </row>
    <row r="3" ht="46" customHeight="1">
      <c r="A3" s="1" t="inlineStr">
        <is>
          <t>2</t>
        </is>
      </c>
      <c r="B3" s="3" t="inlineStr">
        <is>
          <t>【设备与接口摸底】先把厂里所有称重设备列全，包括地磅、台秤、智能终端。没有通讯口的设备要在「采集方式」里明确写人工，不要空着 —— 空着最容易在方案阶段被当成能直读。</t>
        </is>
      </c>
    </row>
    <row r="4" ht="46" customHeight="1">
      <c r="A4" s="1" t="inlineStr">
        <is>
          <t>3</t>
        </is>
      </c>
      <c r="B4" s="3" t="inlineStr">
        <is>
          <t>【字段映射核对】仪表字段和系统字段逐条对。单位和小数位是最容易出错又最不报错的地方：kg 与 t 混用、一位小数与取整混用，台账上的数会差一个量级而不自知。</t>
        </is>
      </c>
    </row>
    <row r="5" ht="46" customHeight="1">
      <c r="A5" s="1" t="inlineStr">
        <is>
          <t>4</t>
        </is>
      </c>
      <c r="B5" s="3" t="inlineStr">
        <is>
          <t>【采集记录抽查】毛重减皮重由公式自动算净重，与台账重量比对后自动出差异率并判定。判定阈值在 L2 单元格，可按本厂精度改。抽查比例建议不低于当月批次的 10%。</t>
        </is>
      </c>
    </row>
    <row r="6" ht="46" customHeight="1">
      <c r="A6" s="1" t="inlineStr">
        <is>
          <t>5</t>
        </is>
      </c>
      <c r="B6" s="3" t="inlineStr">
        <is>
          <t>【读不出与对不上速查】12 类现象对应最可能原因和先查什么。表里的「本厂是否出现」列做成下拉，勾一遍就知道问题集中在哪一类。</t>
        </is>
      </c>
    </row>
    <row r="7" ht="46" customHeight="1">
      <c r="A7" s="1" t="inlineStr">
        <is>
          <t>6</t>
        </is>
      </c>
      <c r="B7" s="3" t="inlineStr">
        <is>
          <t>三条硬提醒：① 净重一律由系统算，不手填；② 皮重必须当次实测，沿用上次是差异第一大来源；③ 更正记录另起一条并写原因，绝不覆盖原始记录。</t>
        </is>
      </c>
    </row>
    <row r="8" ht="46" customHeight="1">
      <c r="A8" s="1" t="inlineStr">
        <is>
          <t>7</t>
        </is>
      </c>
      <c r="B8" s="3" t="inlineStr">
        <is>
          <t>本表不含法定检定周期、不含任何金额、不含报送字段的最终定义。检定凭据与对外报送字段以现行规程和属地/平台文档为准。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6" customWidth="1" min="3" max="3"/>
    <col width="10" customWidth="1" min="4" max="4"/>
    <col width="12" customWidth="1" min="5" max="5"/>
    <col width="14" customWidth="1" min="6" max="6"/>
    <col width="10" customWidth="1" min="7" max="7"/>
    <col width="18" customWidth="1" min="8" max="8"/>
    <col width="16" customWidth="1" min="9" max="9"/>
    <col width="14" customWidth="1" min="10" max="10"/>
    <col width="12" customWidth="1" min="11" max="11"/>
    <col width="26" customWidth="1" min="12" max="12"/>
  </cols>
  <sheetData>
    <row r="1" ht="26" customHeight="1">
      <c r="A1" s="4" t="inlineStr">
        <is>
          <t>设备与接口摸底（20 台）</t>
        </is>
      </c>
    </row>
    <row r="2" ht="38" customHeight="1">
      <c r="A2" s="5" t="inlineStr">
        <is>
          <t>一台设备一行。没有通讯口的设备「采集方式」写「人工录入」并在备注写原因；「资料是否齐全」留「未确认」的，就是方案前必须补的东西。</t>
        </is>
      </c>
    </row>
    <row r="3" ht="32" customHeight="1">
      <c r="A3" s="6" t="inlineStr">
        <is>
          <t>序号</t>
        </is>
      </c>
      <c r="B3" s="6" t="inlineStr">
        <is>
          <t>设备位号</t>
        </is>
      </c>
      <c r="C3" s="6" t="inlineStr">
        <is>
          <t>设备名称</t>
        </is>
      </c>
      <c r="D3" s="6" t="inlineStr">
        <is>
          <t>类型</t>
        </is>
      </c>
      <c r="E3" s="6" t="inlineStr">
        <is>
          <t>量程</t>
        </is>
      </c>
      <c r="F3" s="6" t="inlineStr">
        <is>
          <t>仪表型号</t>
        </is>
      </c>
      <c r="G3" s="6" t="inlineStr">
        <is>
          <t>通讯口</t>
        </is>
      </c>
      <c r="H3" s="6" t="inlineStr">
        <is>
          <t>协议/报文格式</t>
        </is>
      </c>
      <c r="I3" s="6" t="inlineStr">
        <is>
          <t>波特率等参数</t>
        </is>
      </c>
      <c r="J3" s="6" t="inlineStr">
        <is>
          <t>采集方式</t>
        </is>
      </c>
      <c r="K3" s="6" t="inlineStr">
        <is>
          <t>资料是否齐全</t>
        </is>
      </c>
      <c r="L3" s="6" t="inlineStr">
        <is>
          <t>备注</t>
        </is>
      </c>
    </row>
    <row r="4">
      <c r="A4" s="7" t="n">
        <v>1</v>
      </c>
      <c r="B4" s="7" t="n"/>
      <c r="C4" s="7" t="n"/>
      <c r="D4" s="7" t="n"/>
      <c r="E4" s="7" t="inlineStr">
        <is>
          <t>kg</t>
        </is>
      </c>
      <c r="F4" s="7" t="n"/>
      <c r="G4" s="7" t="n"/>
      <c r="H4" s="7" t="n"/>
      <c r="I4" s="7" t="n"/>
      <c r="J4" s="7" t="n"/>
      <c r="K4" s="7" t="n"/>
      <c r="L4" s="7" t="n"/>
    </row>
    <row r="5">
      <c r="A5" s="7" t="n">
        <v>2</v>
      </c>
      <c r="B5" s="7" t="n"/>
      <c r="C5" s="7" t="n"/>
      <c r="D5" s="7" t="n"/>
      <c r="E5" s="7" t="inlineStr">
        <is>
          <t>kg</t>
        </is>
      </c>
      <c r="F5" s="7" t="n"/>
      <c r="G5" s="7" t="n"/>
      <c r="H5" s="7" t="n"/>
      <c r="I5" s="7" t="n"/>
      <c r="J5" s="7" t="n"/>
      <c r="K5" s="7" t="n"/>
      <c r="L5" s="7" t="n"/>
    </row>
    <row r="6">
      <c r="A6" s="7" t="n">
        <v>3</v>
      </c>
      <c r="B6" s="7" t="n"/>
      <c r="C6" s="7" t="n"/>
      <c r="D6" s="7" t="n"/>
      <c r="E6" s="7" t="inlineStr">
        <is>
          <t>kg</t>
        </is>
      </c>
      <c r="F6" s="7" t="n"/>
      <c r="G6" s="7" t="n"/>
      <c r="H6" s="7" t="n"/>
      <c r="I6" s="7" t="n"/>
      <c r="J6" s="7" t="n"/>
      <c r="K6" s="7" t="n"/>
      <c r="L6" s="7" t="n"/>
    </row>
    <row r="7">
      <c r="A7" s="7" t="n">
        <v>4</v>
      </c>
      <c r="B7" s="7" t="n"/>
      <c r="C7" s="7" t="n"/>
      <c r="D7" s="7" t="n"/>
      <c r="E7" s="7" t="inlineStr">
        <is>
          <t>kg</t>
        </is>
      </c>
      <c r="F7" s="7" t="n"/>
      <c r="G7" s="7" t="n"/>
      <c r="H7" s="7" t="n"/>
      <c r="I7" s="7" t="n"/>
      <c r="J7" s="7" t="n"/>
      <c r="K7" s="7" t="n"/>
      <c r="L7" s="7" t="n"/>
    </row>
    <row r="8">
      <c r="A8" s="7" t="n">
        <v>5</v>
      </c>
      <c r="B8" s="7" t="n"/>
      <c r="C8" s="7" t="n"/>
      <c r="D8" s="7" t="n"/>
      <c r="E8" s="7" t="inlineStr">
        <is>
          <t>kg</t>
        </is>
      </c>
      <c r="F8" s="7" t="n"/>
      <c r="G8" s="7" t="n"/>
      <c r="H8" s="7" t="n"/>
      <c r="I8" s="7" t="n"/>
      <c r="J8" s="7" t="n"/>
      <c r="K8" s="7" t="n"/>
      <c r="L8" s="7" t="n"/>
    </row>
    <row r="9">
      <c r="A9" s="7" t="n">
        <v>6</v>
      </c>
      <c r="B9" s="7" t="n"/>
      <c r="C9" s="7" t="n"/>
      <c r="D9" s="7" t="n"/>
      <c r="E9" s="7" t="inlineStr">
        <is>
          <t>kg</t>
        </is>
      </c>
      <c r="F9" s="7" t="n"/>
      <c r="G9" s="7" t="n"/>
      <c r="H9" s="7" t="n"/>
      <c r="I9" s="7" t="n"/>
      <c r="J9" s="7" t="n"/>
      <c r="K9" s="7" t="n"/>
      <c r="L9" s="7" t="n"/>
    </row>
    <row r="10">
      <c r="A10" s="7" t="n">
        <v>7</v>
      </c>
      <c r="B10" s="7" t="n"/>
      <c r="C10" s="7" t="n"/>
      <c r="D10" s="7" t="n"/>
      <c r="E10" s="7" t="inlineStr">
        <is>
          <t>kg</t>
        </is>
      </c>
      <c r="F10" s="7" t="n"/>
      <c r="G10" s="7" t="n"/>
      <c r="H10" s="7" t="n"/>
      <c r="I10" s="7" t="n"/>
      <c r="J10" s="7" t="n"/>
      <c r="K10" s="7" t="n"/>
      <c r="L10" s="7" t="n"/>
    </row>
    <row r="11">
      <c r="A11" s="7" t="n">
        <v>8</v>
      </c>
      <c r="B11" s="7" t="n"/>
      <c r="C11" s="7" t="n"/>
      <c r="D11" s="7" t="n"/>
      <c r="E11" s="7" t="inlineStr">
        <is>
          <t>kg</t>
        </is>
      </c>
      <c r="F11" s="7" t="n"/>
      <c r="G11" s="7" t="n"/>
      <c r="H11" s="7" t="n"/>
      <c r="I11" s="7" t="n"/>
      <c r="J11" s="7" t="n"/>
      <c r="K11" s="7" t="n"/>
      <c r="L11" s="7" t="n"/>
    </row>
    <row r="12">
      <c r="A12" s="7" t="n">
        <v>9</v>
      </c>
      <c r="B12" s="7" t="n"/>
      <c r="C12" s="7" t="n"/>
      <c r="D12" s="7" t="n"/>
      <c r="E12" s="7" t="inlineStr">
        <is>
          <t>kg</t>
        </is>
      </c>
      <c r="F12" s="7" t="n"/>
      <c r="G12" s="7" t="n"/>
      <c r="H12" s="7" t="n"/>
      <c r="I12" s="7" t="n"/>
      <c r="J12" s="7" t="n"/>
      <c r="K12" s="7" t="n"/>
      <c r="L12" s="7" t="n"/>
    </row>
    <row r="13">
      <c r="A13" s="7" t="n">
        <v>10</v>
      </c>
      <c r="B13" s="7" t="n"/>
      <c r="C13" s="7" t="n"/>
      <c r="D13" s="7" t="n"/>
      <c r="E13" s="7" t="inlineStr">
        <is>
          <t>kg</t>
        </is>
      </c>
      <c r="F13" s="7" t="n"/>
      <c r="G13" s="7" t="n"/>
      <c r="H13" s="7" t="n"/>
      <c r="I13" s="7" t="n"/>
      <c r="J13" s="7" t="n"/>
      <c r="K13" s="7" t="n"/>
      <c r="L13" s="7" t="n"/>
    </row>
    <row r="14">
      <c r="A14" s="7" t="n">
        <v>11</v>
      </c>
      <c r="B14" s="7" t="n"/>
      <c r="C14" s="7" t="n"/>
      <c r="D14" s="7" t="n"/>
      <c r="E14" s="7" t="inlineStr">
        <is>
          <t>kg</t>
        </is>
      </c>
      <c r="F14" s="7" t="n"/>
      <c r="G14" s="7" t="n"/>
      <c r="H14" s="7" t="n"/>
      <c r="I14" s="7" t="n"/>
      <c r="J14" s="7" t="n"/>
      <c r="K14" s="7" t="n"/>
      <c r="L14" s="7" t="n"/>
    </row>
    <row r="15">
      <c r="A15" s="7" t="n">
        <v>12</v>
      </c>
      <c r="B15" s="7" t="n"/>
      <c r="C15" s="7" t="n"/>
      <c r="D15" s="7" t="n"/>
      <c r="E15" s="7" t="inlineStr">
        <is>
          <t>kg</t>
        </is>
      </c>
      <c r="F15" s="7" t="n"/>
      <c r="G15" s="7" t="n"/>
      <c r="H15" s="7" t="n"/>
      <c r="I15" s="7" t="n"/>
      <c r="J15" s="7" t="n"/>
      <c r="K15" s="7" t="n"/>
      <c r="L15" s="7" t="n"/>
    </row>
    <row r="16">
      <c r="A16" s="7" t="n">
        <v>13</v>
      </c>
      <c r="B16" s="7" t="n"/>
      <c r="C16" s="7" t="n"/>
      <c r="D16" s="7" t="n"/>
      <c r="E16" s="7" t="inlineStr">
        <is>
          <t>kg</t>
        </is>
      </c>
      <c r="F16" s="7" t="n"/>
      <c r="G16" s="7" t="n"/>
      <c r="H16" s="7" t="n"/>
      <c r="I16" s="7" t="n"/>
      <c r="J16" s="7" t="n"/>
      <c r="K16" s="7" t="n"/>
      <c r="L16" s="7" t="n"/>
    </row>
    <row r="17">
      <c r="A17" s="7" t="n">
        <v>14</v>
      </c>
      <c r="B17" s="7" t="n"/>
      <c r="C17" s="7" t="n"/>
      <c r="D17" s="7" t="n"/>
      <c r="E17" s="7" t="inlineStr">
        <is>
          <t>kg</t>
        </is>
      </c>
      <c r="F17" s="7" t="n"/>
      <c r="G17" s="7" t="n"/>
      <c r="H17" s="7" t="n"/>
      <c r="I17" s="7" t="n"/>
      <c r="J17" s="7" t="n"/>
      <c r="K17" s="7" t="n"/>
      <c r="L17" s="7" t="n"/>
    </row>
    <row r="18">
      <c r="A18" s="7" t="n">
        <v>15</v>
      </c>
      <c r="B18" s="7" t="n"/>
      <c r="C18" s="7" t="n"/>
      <c r="D18" s="7" t="n"/>
      <c r="E18" s="7" t="inlineStr">
        <is>
          <t>kg</t>
        </is>
      </c>
      <c r="F18" s="7" t="n"/>
      <c r="G18" s="7" t="n"/>
      <c r="H18" s="7" t="n"/>
      <c r="I18" s="7" t="n"/>
      <c r="J18" s="7" t="n"/>
      <c r="K18" s="7" t="n"/>
      <c r="L18" s="7" t="n"/>
    </row>
    <row r="19">
      <c r="A19" s="7" t="n">
        <v>16</v>
      </c>
      <c r="B19" s="7" t="n"/>
      <c r="C19" s="7" t="n"/>
      <c r="D19" s="7" t="n"/>
      <c r="E19" s="7" t="inlineStr">
        <is>
          <t>kg</t>
        </is>
      </c>
      <c r="F19" s="7" t="n"/>
      <c r="G19" s="7" t="n"/>
      <c r="H19" s="7" t="n"/>
      <c r="I19" s="7" t="n"/>
      <c r="J19" s="7" t="n"/>
      <c r="K19" s="7" t="n"/>
      <c r="L19" s="7" t="n"/>
    </row>
    <row r="20">
      <c r="A20" s="7" t="n">
        <v>17</v>
      </c>
      <c r="B20" s="7" t="n"/>
      <c r="C20" s="7" t="n"/>
      <c r="D20" s="7" t="n"/>
      <c r="E20" s="7" t="inlineStr">
        <is>
          <t>kg</t>
        </is>
      </c>
      <c r="F20" s="7" t="n"/>
      <c r="G20" s="7" t="n"/>
      <c r="H20" s="7" t="n"/>
      <c r="I20" s="7" t="n"/>
      <c r="J20" s="7" t="n"/>
      <c r="K20" s="7" t="n"/>
      <c r="L20" s="7" t="n"/>
    </row>
    <row r="21">
      <c r="A21" s="7" t="n">
        <v>18</v>
      </c>
      <c r="B21" s="7" t="n"/>
      <c r="C21" s="7" t="n"/>
      <c r="D21" s="7" t="n"/>
      <c r="E21" s="7" t="inlineStr">
        <is>
          <t>kg</t>
        </is>
      </c>
      <c r="F21" s="7" t="n"/>
      <c r="G21" s="7" t="n"/>
      <c r="H21" s="7" t="n"/>
      <c r="I21" s="7" t="n"/>
      <c r="J21" s="7" t="n"/>
      <c r="K21" s="7" t="n"/>
      <c r="L21" s="7" t="n"/>
    </row>
    <row r="22">
      <c r="A22" s="7" t="n">
        <v>19</v>
      </c>
      <c r="B22" s="7" t="n"/>
      <c r="C22" s="7" t="n"/>
      <c r="D22" s="7" t="n"/>
      <c r="E22" s="7" t="inlineStr">
        <is>
          <t>kg</t>
        </is>
      </c>
      <c r="F22" s="7" t="n"/>
      <c r="G22" s="7" t="n"/>
      <c r="H22" s="7" t="n"/>
      <c r="I22" s="7" t="n"/>
      <c r="J22" s="7" t="n"/>
      <c r="K22" s="7" t="n"/>
      <c r="L22" s="7" t="n"/>
    </row>
    <row r="23">
      <c r="A23" s="7" t="n">
        <v>20</v>
      </c>
      <c r="B23" s="7" t="n"/>
      <c r="C23" s="7" t="n"/>
      <c r="D23" s="7" t="n"/>
      <c r="E23" s="7" t="inlineStr">
        <is>
          <t>kg</t>
        </is>
      </c>
      <c r="F23" s="7" t="n"/>
      <c r="G23" s="7" t="n"/>
      <c r="H23" s="7" t="n"/>
      <c r="I23" s="7" t="n"/>
      <c r="J23" s="7" t="n"/>
      <c r="K23" s="7" t="n"/>
      <c r="L23" s="7" t="n"/>
    </row>
    <row r="26">
      <c r="A26" s="8" t="inlineStr">
        <is>
          <t>统计</t>
        </is>
      </c>
      <c r="B26" s="9" t="inlineStr">
        <is>
          <t>已填设备台数</t>
        </is>
      </c>
      <c r="C26" s="10">
        <f>COUNTA(B4:B23)</f>
        <v/>
      </c>
    </row>
    <row r="27">
      <c r="B27" s="9" t="inlineStr">
        <is>
          <t>资料未确认/缺件的台数</t>
        </is>
      </c>
      <c r="C27" s="10">
        <f>COUNTIF(K4:K23,"*未确认*")+COUNTIF(K4:K23,"*缺*")</f>
        <v/>
      </c>
    </row>
    <row r="28">
      <c r="B28" s="9" t="inlineStr">
        <is>
          <t>只能人工录入的台数</t>
        </is>
      </c>
      <c r="C28" s="10">
        <f>COUNTIF(J4:J23,"打印小票人工录入")+COUNTIF(G4:G23,"无通讯口")</f>
        <v/>
      </c>
    </row>
    <row r="29">
      <c r="B29" s="11" t="inlineStr">
        <is>
          <t>→ 人工台数大于已填台数一半时，先别谈自动采集，先补通讯口或换表</t>
        </is>
      </c>
    </row>
  </sheetData>
  <mergeCells count="2">
    <mergeCell ref="A2:L2"/>
    <mergeCell ref="A1:L1"/>
  </mergeCells>
  <dataValidations count="4">
    <dataValidation sqref="D4:D23" showDropDown="0" showInputMessage="0" showErrorMessage="0" allowBlank="1" type="list">
      <formula1>"汽车衡（地磅）,台秤,电子天平,智能称重终端,其他"</formula1>
    </dataValidation>
    <dataValidation sqref="G4:G23" showDropDown="0" showInputMessage="0" showErrorMessage="0" allowBlank="1" type="list">
      <formula1>"RS232,RS485,网口,USB,无通讯口,仅打印口"</formula1>
    </dataValidation>
    <dataValidation sqref="J4:J23" showDropDown="0" showInputMessage="0" showErrorMessage="0" allowBlank="1" type="list">
      <formula1>"仪表串口直读,采集盒/网关,打印小票人工录入,平台导入,未定"</formula1>
    </dataValidation>
    <dataValidation sqref="K4:K23" showDropDown="0" showInputMessage="0" showErrorMessage="0" allowBlank="1" type="list">
      <formula1>"齐全,缺协议资料,缺接口说明,未确认"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20" customWidth="1" min="3" max="3"/>
    <col width="9" customWidth="1" min="4" max="4"/>
    <col width="9" customWidth="1" min="5" max="5"/>
    <col width="16" customWidth="1" min="6" max="6"/>
    <col width="16" customWidth="1" min="7" max="7"/>
    <col width="11" customWidth="1" min="8" max="8"/>
    <col width="34" customWidth="1" min="9" max="9"/>
  </cols>
  <sheetData>
    <row r="1" ht="26" customHeight="1">
      <c r="A1" s="4" t="inlineStr">
        <is>
          <t>字段映射核对（15 项）</t>
        </is>
      </c>
    </row>
    <row r="2" ht="38" customHeight="1">
      <c r="A2" s="5" t="inlineStr">
        <is>
          <t>把「系统里那个字段」和「仪表吐出来的那个字段」一条条对上。单位与小数位两列必须手填确认，这两处对不上不会报错，只会悄悄把数改大或改小。</t>
        </is>
      </c>
    </row>
    <row r="3" ht="32" customHeight="1">
      <c r="A3" s="6" t="inlineStr">
        <is>
          <t>序号</t>
        </is>
      </c>
      <c r="B3" s="6" t="inlineStr">
        <is>
          <t>系统字段</t>
        </is>
      </c>
      <c r="C3" s="6" t="inlineStr">
        <is>
          <t>仪表/来源字段</t>
        </is>
      </c>
      <c r="D3" s="6" t="inlineStr">
        <is>
          <t>单位</t>
        </is>
      </c>
      <c r="E3" s="6" t="inlineStr">
        <is>
          <t>小数位</t>
        </is>
      </c>
      <c r="F3" s="6" t="inlineStr">
        <is>
          <t>示例值（来源）</t>
        </is>
      </c>
      <c r="G3" s="6" t="inlineStr">
        <is>
          <t>示例值（系统）</t>
        </is>
      </c>
      <c r="H3" s="6" t="inlineStr">
        <is>
          <t>是否一致</t>
        </is>
      </c>
      <c r="I3" s="6" t="inlineStr">
        <is>
          <t>差异说明</t>
        </is>
      </c>
    </row>
    <row r="4">
      <c r="A4" s="7" t="n">
        <v>1</v>
      </c>
      <c r="B4" s="7" t="inlineStr">
        <is>
          <t>车牌号/包装编号</t>
        </is>
      </c>
      <c r="C4" s="7" t="inlineStr">
        <is>
          <t>仪表备注或人工录入</t>
        </is>
      </c>
      <c r="D4" s="7" t="inlineStr">
        <is>
          <t>—</t>
        </is>
      </c>
      <c r="E4" s="7" t="inlineStr">
        <is>
          <t>—</t>
        </is>
      </c>
      <c r="F4" s="7" t="inlineStr">
        <is>
          <t>豫A12345</t>
        </is>
      </c>
      <c r="G4" s="7" t="n"/>
      <c r="H4" s="7" t="inlineStr">
        <is>
          <t>待核</t>
        </is>
      </c>
      <c r="I4" s="7" t="n"/>
    </row>
    <row r="5">
      <c r="A5" s="7" t="n">
        <v>2</v>
      </c>
      <c r="B5" s="7" t="inlineStr">
        <is>
          <t>毛重</t>
        </is>
      </c>
      <c r="C5" s="7" t="inlineStr">
        <is>
          <t>仪表读数（毛重档）</t>
        </is>
      </c>
      <c r="D5" s="7" t="inlineStr">
        <is>
          <t>kg</t>
        </is>
      </c>
      <c r="E5" s="7" t="inlineStr">
        <is>
          <t>1</t>
        </is>
      </c>
      <c r="F5" s="7" t="inlineStr">
        <is>
          <t>18640.0</t>
        </is>
      </c>
      <c r="G5" s="7" t="n"/>
      <c r="H5" s="7" t="inlineStr">
        <is>
          <t>待核</t>
        </is>
      </c>
      <c r="I5" s="7" t="n"/>
    </row>
    <row r="6">
      <c r="A6" s="7" t="n">
        <v>3</v>
      </c>
      <c r="B6" s="7" t="inlineStr">
        <is>
          <t>皮重</t>
        </is>
      </c>
      <c r="C6" s="7" t="inlineStr">
        <is>
          <t>仪表读数（皮重档）</t>
        </is>
      </c>
      <c r="D6" s="7" t="inlineStr">
        <is>
          <t>kg</t>
        </is>
      </c>
      <c r="E6" s="7" t="inlineStr">
        <is>
          <t>1</t>
        </is>
      </c>
      <c r="F6" s="7" t="inlineStr">
        <is>
          <t>6420.0</t>
        </is>
      </c>
      <c r="G6" s="7" t="n"/>
      <c r="H6" s="7" t="inlineStr">
        <is>
          <t>待核</t>
        </is>
      </c>
      <c r="I6" s="7" t="n"/>
    </row>
    <row r="7">
      <c r="A7" s="7" t="n">
        <v>4</v>
      </c>
      <c r="B7" s="7" t="inlineStr">
        <is>
          <t>净重</t>
        </is>
      </c>
      <c r="C7" s="7" t="inlineStr">
        <is>
          <t>毛重－皮重（系统算）</t>
        </is>
      </c>
      <c r="D7" s="7" t="inlineStr">
        <is>
          <t>kg</t>
        </is>
      </c>
      <c r="E7" s="7" t="inlineStr">
        <is>
          <t>1</t>
        </is>
      </c>
      <c r="F7" s="7" t="inlineStr">
        <is>
          <t>12220.0</t>
        </is>
      </c>
      <c r="G7" s="7" t="n"/>
      <c r="H7" s="7" t="inlineStr">
        <is>
          <t>待核</t>
        </is>
      </c>
      <c r="I7" s="7" t="n"/>
    </row>
    <row r="8">
      <c r="A8" s="7" t="n">
        <v>5</v>
      </c>
      <c r="B8" s="7" t="inlineStr">
        <is>
          <t>称重时间</t>
        </is>
      </c>
      <c r="C8" s="7" t="inlineStr">
        <is>
          <t>仪表日期时间或系统时间</t>
        </is>
      </c>
      <c r="D8" s="7" t="inlineStr">
        <is>
          <t>—</t>
        </is>
      </c>
      <c r="E8" s="7" t="inlineStr">
        <is>
          <t>—</t>
        </is>
      </c>
      <c r="F8" s="7" t="inlineStr">
        <is>
          <t>2026-10-27 09:12</t>
        </is>
      </c>
      <c r="G8" s="7" t="n"/>
      <c r="H8" s="7" t="inlineStr">
        <is>
          <t>待核</t>
        </is>
      </c>
      <c r="I8" s="7" t="n"/>
    </row>
    <row r="9">
      <c r="A9" s="7" t="n">
        <v>6</v>
      </c>
      <c r="B9" s="7" t="inlineStr">
        <is>
          <t>稳定标志</t>
        </is>
      </c>
      <c r="C9" s="7" t="inlineStr">
        <is>
          <t>仪表状态位</t>
        </is>
      </c>
      <c r="D9" s="7" t="inlineStr">
        <is>
          <t>—</t>
        </is>
      </c>
      <c r="E9" s="7" t="inlineStr">
        <is>
          <t>—</t>
        </is>
      </c>
      <c r="F9" s="7" t="inlineStr">
        <is>
          <t>STABLE</t>
        </is>
      </c>
      <c r="G9" s="7" t="n"/>
      <c r="H9" s="7" t="inlineStr">
        <is>
          <t>待核</t>
        </is>
      </c>
      <c r="I9" s="7" t="n"/>
    </row>
    <row r="10">
      <c r="A10" s="7" t="n">
        <v>7</v>
      </c>
      <c r="B10" s="7" t="inlineStr">
        <is>
          <t>去皮状态</t>
        </is>
      </c>
      <c r="C10" s="7" t="inlineStr">
        <is>
          <t>仪表去皮标志</t>
        </is>
      </c>
      <c r="D10" s="7" t="inlineStr">
        <is>
          <t>—</t>
        </is>
      </c>
      <c r="E10" s="7" t="inlineStr">
        <is>
          <t>—</t>
        </is>
      </c>
      <c r="F10" s="7" t="inlineStr">
        <is>
          <t>已去皮</t>
        </is>
      </c>
      <c r="G10" s="7" t="n"/>
      <c r="H10" s="7" t="inlineStr">
        <is>
          <t>待核</t>
        </is>
      </c>
      <c r="I10" s="7" t="n"/>
    </row>
    <row r="11">
      <c r="A11" s="7" t="n">
        <v>8</v>
      </c>
      <c r="B11" s="7" t="inlineStr">
        <is>
          <t>设备编号</t>
        </is>
      </c>
      <c r="C11" s="7" t="inlineStr">
        <is>
          <t>设备位号</t>
        </is>
      </c>
      <c r="D11" s="7" t="inlineStr">
        <is>
          <t>—</t>
        </is>
      </c>
      <c r="E11" s="7" t="inlineStr">
        <is>
          <t>—</t>
        </is>
      </c>
      <c r="F11" s="7" t="inlineStr">
        <is>
          <t>WB-01</t>
        </is>
      </c>
      <c r="G11" s="7" t="n"/>
      <c r="H11" s="7" t="inlineStr">
        <is>
          <t>待核</t>
        </is>
      </c>
      <c r="I11" s="7" t="n"/>
    </row>
    <row r="12">
      <c r="A12" s="7" t="n">
        <v>9</v>
      </c>
      <c r="B12" s="7" t="inlineStr">
        <is>
          <t>危废类别</t>
        </is>
      </c>
      <c r="C12" s="7" t="inlineStr">
        <is>
          <t>业务录入</t>
        </is>
      </c>
      <c r="D12" s="7" t="inlineStr">
        <is>
          <t>—</t>
        </is>
      </c>
      <c r="E12" s="7" t="inlineStr">
        <is>
          <t>—</t>
        </is>
      </c>
      <c r="F12" s="7" t="inlineStr">
        <is>
          <t>HW08</t>
        </is>
      </c>
      <c r="G12" s="7" t="n"/>
      <c r="H12" s="7" t="inlineStr">
        <is>
          <t>待核</t>
        </is>
      </c>
      <c r="I12" s="7" t="n"/>
    </row>
    <row r="13">
      <c r="A13" s="7" t="n">
        <v>10</v>
      </c>
      <c r="B13" s="7" t="inlineStr">
        <is>
          <t>危废代码</t>
        </is>
      </c>
      <c r="C13" s="7" t="inlineStr">
        <is>
          <t>业务录入</t>
        </is>
      </c>
      <c r="D13" s="7" t="inlineStr">
        <is>
          <t>—</t>
        </is>
      </c>
      <c r="E13" s="7" t="inlineStr">
        <is>
          <t>—</t>
        </is>
      </c>
      <c r="F13" s="7" t="inlineStr">
        <is>
          <t>900-249-08</t>
        </is>
      </c>
      <c r="G13" s="7" t="n"/>
      <c r="H13" s="7" t="inlineStr">
        <is>
          <t>待核</t>
        </is>
      </c>
      <c r="I13" s="7" t="n"/>
    </row>
    <row r="14">
      <c r="A14" s="7" t="n">
        <v>11</v>
      </c>
      <c r="B14" s="7" t="inlineStr">
        <is>
          <t>包装类型</t>
        </is>
      </c>
      <c r="C14" s="7" t="inlineStr">
        <is>
          <t>业务录入</t>
        </is>
      </c>
      <c r="D14" s="7" t="inlineStr">
        <is>
          <t>—</t>
        </is>
      </c>
      <c r="E14" s="7" t="inlineStr">
        <is>
          <t>—</t>
        </is>
      </c>
      <c r="F14" s="7" t="inlineStr">
        <is>
          <t>吨桶</t>
        </is>
      </c>
      <c r="G14" s="7" t="n"/>
      <c r="H14" s="7" t="inlineStr">
        <is>
          <t>待核</t>
        </is>
      </c>
      <c r="I14" s="7" t="n"/>
    </row>
    <row r="15">
      <c r="A15" s="7" t="n">
        <v>12</v>
      </c>
      <c r="B15" s="7" t="inlineStr">
        <is>
          <t>库位</t>
        </is>
      </c>
      <c r="C15" s="7" t="inlineStr">
        <is>
          <t>业务录入</t>
        </is>
      </c>
      <c r="D15" s="7" t="inlineStr">
        <is>
          <t>—</t>
        </is>
      </c>
      <c r="E15" s="7" t="inlineStr">
        <is>
          <t>—</t>
        </is>
      </c>
      <c r="F15" s="7" t="inlineStr">
        <is>
          <t>A-03</t>
        </is>
      </c>
      <c r="G15" s="7" t="n"/>
      <c r="H15" s="7" t="inlineStr">
        <is>
          <t>待核</t>
        </is>
      </c>
      <c r="I15" s="7" t="n"/>
    </row>
    <row r="16">
      <c r="A16" s="7" t="n">
        <v>13</v>
      </c>
      <c r="B16" s="7" t="inlineStr">
        <is>
          <t>产生点</t>
        </is>
      </c>
      <c r="C16" s="7" t="inlineStr">
        <is>
          <t>业务录入</t>
        </is>
      </c>
      <c r="D16" s="7" t="inlineStr">
        <is>
          <t>—</t>
        </is>
      </c>
      <c r="E16" s="7" t="inlineStr">
        <is>
          <t>—</t>
        </is>
      </c>
      <c r="F16" s="7" t="inlineStr">
        <is>
          <t>一车间</t>
        </is>
      </c>
      <c r="G16" s="7" t="n"/>
      <c r="H16" s="7" t="inlineStr">
        <is>
          <t>待核</t>
        </is>
      </c>
      <c r="I16" s="7" t="n"/>
    </row>
    <row r="17">
      <c r="A17" s="7" t="n">
        <v>14</v>
      </c>
      <c r="B17" s="7" t="inlineStr">
        <is>
          <t>联单重量</t>
        </is>
      </c>
      <c r="C17" s="7" t="inlineStr">
        <is>
          <t>联单录入</t>
        </is>
      </c>
      <c r="D17" s="7" t="inlineStr">
        <is>
          <t>kg</t>
        </is>
      </c>
      <c r="E17" s="7" t="inlineStr">
        <is>
          <t>1</t>
        </is>
      </c>
      <c r="F17" s="7" t="inlineStr">
        <is>
          <t>12220</t>
        </is>
      </c>
      <c r="G17" s="7" t="n"/>
      <c r="H17" s="7" t="inlineStr">
        <is>
          <t>待核</t>
        </is>
      </c>
      <c r="I17" s="7" t="n"/>
    </row>
    <row r="18">
      <c r="A18" s="7" t="n">
        <v>15</v>
      </c>
      <c r="B18" s="7" t="inlineStr">
        <is>
          <t>台账出库重量</t>
        </is>
      </c>
      <c r="C18" s="7" t="inlineStr">
        <is>
          <t>台账</t>
        </is>
      </c>
      <c r="D18" s="7" t="inlineStr">
        <is>
          <t>kg</t>
        </is>
      </c>
      <c r="E18" s="7" t="inlineStr">
        <is>
          <t>1</t>
        </is>
      </c>
      <c r="F18" s="7" t="inlineStr">
        <is>
          <t>12220</t>
        </is>
      </c>
      <c r="G18" s="7" t="n"/>
      <c r="H18" s="7" t="inlineStr">
        <is>
          <t>待核</t>
        </is>
      </c>
      <c r="I18" s="7" t="n"/>
    </row>
    <row r="21">
      <c r="B21" s="9" t="inlineStr">
        <is>
          <t>不一致项数</t>
        </is>
      </c>
      <c r="C21" s="10">
        <f>COUNTIF(H4:H18,"不一致")</f>
        <v/>
      </c>
    </row>
    <row r="22">
      <c r="B22" s="9" t="inlineStr">
        <is>
          <t>未核对项数</t>
        </is>
      </c>
      <c r="C22" s="10">
        <f>COUNTIF(H4:H18,"待核")</f>
        <v/>
      </c>
    </row>
  </sheetData>
  <mergeCells count="2">
    <mergeCell ref="A1:I1"/>
    <mergeCell ref="A2:I2"/>
  </mergeCells>
  <dataValidations count="1">
    <dataValidation sqref="H4:H18" showDropDown="0" showInputMessage="0" showErrorMessage="0" allowBlank="1" type="list">
      <formula1>"一致,不一致,待核"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5" customWidth="1" min="3" max="3"/>
    <col width="10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0" customWidth="1" min="10" max="10"/>
    <col width="11" customWidth="1" min="11" max="11"/>
    <col width="14" customWidth="1" min="12" max="12"/>
    <col width="22" customWidth="1" min="13" max="13"/>
  </cols>
  <sheetData>
    <row r="1" ht="26" customHeight="1">
      <c r="A1" s="4" t="inlineStr">
        <is>
          <t>采集记录抽查（40 行）</t>
        </is>
      </c>
    </row>
    <row r="2" ht="38" customHeight="1">
      <c r="A2" s="5" t="inlineStr">
        <is>
          <t>只看三样：净重能不能由毛重皮重算出来、算出来的数与台账上的数差多少、差异率超过阈值时有没有写原因。阈值在 L2，按本厂精度改。</t>
        </is>
      </c>
      <c r="L2" s="12" t="n">
        <v>0.02</v>
      </c>
      <c r="M2" s="13" t="inlineStr">
        <is>
          <t>← 差异率阈值（可改）</t>
        </is>
      </c>
    </row>
    <row r="3" ht="32" customHeight="1">
      <c r="A3" s="6" t="inlineStr">
        <is>
          <t>序号</t>
        </is>
      </c>
      <c r="B3" s="6" t="inlineStr">
        <is>
          <t>称重日期</t>
        </is>
      </c>
      <c r="C3" s="6" t="inlineStr">
        <is>
          <t>车牌/包装号</t>
        </is>
      </c>
      <c r="D3" s="6" t="inlineStr">
        <is>
          <t>设备位号</t>
        </is>
      </c>
      <c r="E3" s="6" t="inlineStr">
        <is>
          <t>毛重(kg)</t>
        </is>
      </c>
      <c r="F3" s="6" t="inlineStr">
        <is>
          <t>皮重(kg)</t>
        </is>
      </c>
      <c r="G3" s="6" t="inlineStr">
        <is>
          <t>净重(kg)自动</t>
        </is>
      </c>
      <c r="H3" s="6" t="inlineStr">
        <is>
          <t>台账重量(kg)</t>
        </is>
      </c>
      <c r="I3" s="6" t="inlineStr">
        <is>
          <t>差异(kg)自动</t>
        </is>
      </c>
      <c r="J3" s="6" t="inlineStr">
        <is>
          <t>差异率自动</t>
        </is>
      </c>
      <c r="K3" s="6" t="inlineStr">
        <is>
          <t>判定自动</t>
        </is>
      </c>
      <c r="L3" s="6" t="inlineStr">
        <is>
          <t>采集方式</t>
        </is>
      </c>
      <c r="M3" s="6" t="inlineStr">
        <is>
          <t>备注</t>
        </is>
      </c>
    </row>
    <row r="4">
      <c r="A4" s="7" t="n">
        <v>1</v>
      </c>
      <c r="B4" s="7" t="n"/>
      <c r="C4" s="7" t="n"/>
      <c r="D4" s="7" t="n"/>
      <c r="E4" s="7" t="n"/>
      <c r="F4" s="7" t="n"/>
      <c r="G4" s="14">
        <f>IF(AND(E4&lt;&gt;"",F4&lt;&gt;""),E4-F4,"")</f>
        <v/>
      </c>
      <c r="H4" s="7" t="n"/>
      <c r="I4" s="14">
        <f>IF(AND(G4&lt;&gt;"",H4&lt;&gt;""),G4-H4,"")</f>
        <v/>
      </c>
      <c r="J4" s="14">
        <f>IF(AND(G4&lt;&gt;"",H4&lt;&gt;"",H4&lt;&gt;0),ROUND((G4-H4)/H4,4),"")</f>
        <v/>
      </c>
      <c r="K4" s="7">
        <f>IF(J4="","",IF(ABS(J4)&lt;=$L$2,"一致",IF(ABS(J4)&lt;=$L$2*2.5,"需复核","不一致")))</f>
        <v/>
      </c>
      <c r="L4" s="7" t="n"/>
      <c r="M4" s="7" t="n"/>
    </row>
    <row r="5">
      <c r="A5" s="7" t="n">
        <v>2</v>
      </c>
      <c r="B5" s="7" t="n"/>
      <c r="C5" s="7" t="n"/>
      <c r="D5" s="7" t="n"/>
      <c r="E5" s="7" t="n"/>
      <c r="F5" s="7" t="n"/>
      <c r="G5" s="14">
        <f>IF(AND(E5&lt;&gt;"",F5&lt;&gt;""),E5-F5,"")</f>
        <v/>
      </c>
      <c r="H5" s="7" t="n"/>
      <c r="I5" s="14">
        <f>IF(AND(G5&lt;&gt;"",H5&lt;&gt;""),G5-H5,"")</f>
        <v/>
      </c>
      <c r="J5" s="14">
        <f>IF(AND(G5&lt;&gt;"",H5&lt;&gt;"",H5&lt;&gt;0),ROUND((G5-H5)/H5,4),"")</f>
        <v/>
      </c>
      <c r="K5" s="7">
        <f>IF(J5="","",IF(ABS(J5)&lt;=$L$2,"一致",IF(ABS(J5)&lt;=$L$2*2.5,"需复核","不一致")))</f>
        <v/>
      </c>
      <c r="L5" s="7" t="n"/>
      <c r="M5" s="7" t="n"/>
    </row>
    <row r="6">
      <c r="A6" s="7" t="n">
        <v>3</v>
      </c>
      <c r="B6" s="7" t="n"/>
      <c r="C6" s="7" t="n"/>
      <c r="D6" s="7" t="n"/>
      <c r="E6" s="7" t="n"/>
      <c r="F6" s="7" t="n"/>
      <c r="G6" s="14">
        <f>IF(AND(E6&lt;&gt;"",F6&lt;&gt;""),E6-F6,"")</f>
        <v/>
      </c>
      <c r="H6" s="7" t="n"/>
      <c r="I6" s="14">
        <f>IF(AND(G6&lt;&gt;"",H6&lt;&gt;""),G6-H6,"")</f>
        <v/>
      </c>
      <c r="J6" s="14">
        <f>IF(AND(G6&lt;&gt;"",H6&lt;&gt;"",H6&lt;&gt;0),ROUND((G6-H6)/H6,4),"")</f>
        <v/>
      </c>
      <c r="K6" s="7">
        <f>IF(J6="","",IF(ABS(J6)&lt;=$L$2,"一致",IF(ABS(J6)&lt;=$L$2*2.5,"需复核","不一致")))</f>
        <v/>
      </c>
      <c r="L6" s="7" t="n"/>
      <c r="M6" s="7" t="n"/>
    </row>
    <row r="7">
      <c r="A7" s="7" t="n">
        <v>4</v>
      </c>
      <c r="B7" s="7" t="n"/>
      <c r="C7" s="7" t="n"/>
      <c r="D7" s="7" t="n"/>
      <c r="E7" s="7" t="n"/>
      <c r="F7" s="7" t="n"/>
      <c r="G7" s="14">
        <f>IF(AND(E7&lt;&gt;"",F7&lt;&gt;""),E7-F7,"")</f>
        <v/>
      </c>
      <c r="H7" s="7" t="n"/>
      <c r="I7" s="14">
        <f>IF(AND(G7&lt;&gt;"",H7&lt;&gt;""),G7-H7,"")</f>
        <v/>
      </c>
      <c r="J7" s="14">
        <f>IF(AND(G7&lt;&gt;"",H7&lt;&gt;"",H7&lt;&gt;0),ROUND((G7-H7)/H7,4),"")</f>
        <v/>
      </c>
      <c r="K7" s="7">
        <f>IF(J7="","",IF(ABS(J7)&lt;=$L$2,"一致",IF(ABS(J7)&lt;=$L$2*2.5,"需复核","不一致")))</f>
        <v/>
      </c>
      <c r="L7" s="7" t="n"/>
      <c r="M7" s="7" t="n"/>
    </row>
    <row r="8">
      <c r="A8" s="7" t="n">
        <v>5</v>
      </c>
      <c r="B8" s="7" t="n"/>
      <c r="C8" s="7" t="n"/>
      <c r="D8" s="7" t="n"/>
      <c r="E8" s="7" t="n"/>
      <c r="F8" s="7" t="n"/>
      <c r="G8" s="14">
        <f>IF(AND(E8&lt;&gt;"",F8&lt;&gt;""),E8-F8,"")</f>
        <v/>
      </c>
      <c r="H8" s="7" t="n"/>
      <c r="I8" s="14">
        <f>IF(AND(G8&lt;&gt;"",H8&lt;&gt;""),G8-H8,"")</f>
        <v/>
      </c>
      <c r="J8" s="14">
        <f>IF(AND(G8&lt;&gt;"",H8&lt;&gt;"",H8&lt;&gt;0),ROUND((G8-H8)/H8,4),"")</f>
        <v/>
      </c>
      <c r="K8" s="7">
        <f>IF(J8="","",IF(ABS(J8)&lt;=$L$2,"一致",IF(ABS(J8)&lt;=$L$2*2.5,"需复核","不一致")))</f>
        <v/>
      </c>
      <c r="L8" s="7" t="n"/>
      <c r="M8" s="7" t="n"/>
    </row>
    <row r="9">
      <c r="A9" s="7" t="n">
        <v>6</v>
      </c>
      <c r="B9" s="7" t="n"/>
      <c r="C9" s="7" t="n"/>
      <c r="D9" s="7" t="n"/>
      <c r="E9" s="7" t="n"/>
      <c r="F9" s="7" t="n"/>
      <c r="G9" s="14">
        <f>IF(AND(E9&lt;&gt;"",F9&lt;&gt;""),E9-F9,"")</f>
        <v/>
      </c>
      <c r="H9" s="7" t="n"/>
      <c r="I9" s="14">
        <f>IF(AND(G9&lt;&gt;"",H9&lt;&gt;""),G9-H9,"")</f>
        <v/>
      </c>
      <c r="J9" s="14">
        <f>IF(AND(G9&lt;&gt;"",H9&lt;&gt;"",H9&lt;&gt;0),ROUND((G9-H9)/H9,4),"")</f>
        <v/>
      </c>
      <c r="K9" s="7">
        <f>IF(J9="","",IF(ABS(J9)&lt;=$L$2,"一致",IF(ABS(J9)&lt;=$L$2*2.5,"需复核","不一致")))</f>
        <v/>
      </c>
      <c r="L9" s="7" t="n"/>
      <c r="M9" s="7" t="n"/>
    </row>
    <row r="10">
      <c r="A10" s="7" t="n">
        <v>7</v>
      </c>
      <c r="B10" s="7" t="n"/>
      <c r="C10" s="7" t="n"/>
      <c r="D10" s="7" t="n"/>
      <c r="E10" s="7" t="n"/>
      <c r="F10" s="7" t="n"/>
      <c r="G10" s="14">
        <f>IF(AND(E10&lt;&gt;"",F10&lt;&gt;""),E10-F10,"")</f>
        <v/>
      </c>
      <c r="H10" s="7" t="n"/>
      <c r="I10" s="14">
        <f>IF(AND(G10&lt;&gt;"",H10&lt;&gt;""),G10-H10,"")</f>
        <v/>
      </c>
      <c r="J10" s="14">
        <f>IF(AND(G10&lt;&gt;"",H10&lt;&gt;"",H10&lt;&gt;0),ROUND((G10-H10)/H10,4),"")</f>
        <v/>
      </c>
      <c r="K10" s="7">
        <f>IF(J10="","",IF(ABS(J10)&lt;=$L$2,"一致",IF(ABS(J10)&lt;=$L$2*2.5,"需复核","不一致")))</f>
        <v/>
      </c>
      <c r="L10" s="7" t="n"/>
      <c r="M10" s="7" t="n"/>
    </row>
    <row r="11">
      <c r="A11" s="7" t="n">
        <v>8</v>
      </c>
      <c r="B11" s="7" t="n"/>
      <c r="C11" s="7" t="n"/>
      <c r="D11" s="7" t="n"/>
      <c r="E11" s="7" t="n"/>
      <c r="F11" s="7" t="n"/>
      <c r="G11" s="14">
        <f>IF(AND(E11&lt;&gt;"",F11&lt;&gt;""),E11-F11,"")</f>
        <v/>
      </c>
      <c r="H11" s="7" t="n"/>
      <c r="I11" s="14">
        <f>IF(AND(G11&lt;&gt;"",H11&lt;&gt;""),G11-H11,"")</f>
        <v/>
      </c>
      <c r="J11" s="14">
        <f>IF(AND(G11&lt;&gt;"",H11&lt;&gt;"",H11&lt;&gt;0),ROUND((G11-H11)/H11,4),"")</f>
        <v/>
      </c>
      <c r="K11" s="7">
        <f>IF(J11="","",IF(ABS(J11)&lt;=$L$2,"一致",IF(ABS(J11)&lt;=$L$2*2.5,"需复核","不一致")))</f>
        <v/>
      </c>
      <c r="L11" s="7" t="n"/>
      <c r="M11" s="7" t="n"/>
    </row>
    <row r="12">
      <c r="A12" s="7" t="n">
        <v>9</v>
      </c>
      <c r="B12" s="7" t="n"/>
      <c r="C12" s="7" t="n"/>
      <c r="D12" s="7" t="n"/>
      <c r="E12" s="7" t="n"/>
      <c r="F12" s="7" t="n"/>
      <c r="G12" s="14">
        <f>IF(AND(E12&lt;&gt;"",F12&lt;&gt;""),E12-F12,"")</f>
        <v/>
      </c>
      <c r="H12" s="7" t="n"/>
      <c r="I12" s="14">
        <f>IF(AND(G12&lt;&gt;"",H12&lt;&gt;""),G12-H12,"")</f>
        <v/>
      </c>
      <c r="J12" s="14">
        <f>IF(AND(G12&lt;&gt;"",H12&lt;&gt;"",H12&lt;&gt;0),ROUND((G12-H12)/H12,4),"")</f>
        <v/>
      </c>
      <c r="K12" s="7">
        <f>IF(J12="","",IF(ABS(J12)&lt;=$L$2,"一致",IF(ABS(J12)&lt;=$L$2*2.5,"需复核","不一致")))</f>
        <v/>
      </c>
      <c r="L12" s="7" t="n"/>
      <c r="M12" s="7" t="n"/>
    </row>
    <row r="13">
      <c r="A13" s="7" t="n">
        <v>10</v>
      </c>
      <c r="B13" s="7" t="n"/>
      <c r="C13" s="7" t="n"/>
      <c r="D13" s="7" t="n"/>
      <c r="E13" s="7" t="n"/>
      <c r="F13" s="7" t="n"/>
      <c r="G13" s="14">
        <f>IF(AND(E13&lt;&gt;"",F13&lt;&gt;""),E13-F13,"")</f>
        <v/>
      </c>
      <c r="H13" s="7" t="n"/>
      <c r="I13" s="14">
        <f>IF(AND(G13&lt;&gt;"",H13&lt;&gt;""),G13-H13,"")</f>
        <v/>
      </c>
      <c r="J13" s="14">
        <f>IF(AND(G13&lt;&gt;"",H13&lt;&gt;"",H13&lt;&gt;0),ROUND((G13-H13)/H13,4),"")</f>
        <v/>
      </c>
      <c r="K13" s="7">
        <f>IF(J13="","",IF(ABS(J13)&lt;=$L$2,"一致",IF(ABS(J13)&lt;=$L$2*2.5,"需复核","不一致")))</f>
        <v/>
      </c>
      <c r="L13" s="7" t="n"/>
      <c r="M13" s="7" t="n"/>
    </row>
    <row r="14">
      <c r="A14" s="7" t="n">
        <v>11</v>
      </c>
      <c r="B14" s="7" t="n"/>
      <c r="C14" s="7" t="n"/>
      <c r="D14" s="7" t="n"/>
      <c r="E14" s="7" t="n"/>
      <c r="F14" s="7" t="n"/>
      <c r="G14" s="14">
        <f>IF(AND(E14&lt;&gt;"",F14&lt;&gt;""),E14-F14,"")</f>
        <v/>
      </c>
      <c r="H14" s="7" t="n"/>
      <c r="I14" s="14">
        <f>IF(AND(G14&lt;&gt;"",H14&lt;&gt;""),G14-H14,"")</f>
        <v/>
      </c>
      <c r="J14" s="14">
        <f>IF(AND(G14&lt;&gt;"",H14&lt;&gt;"",H14&lt;&gt;0),ROUND((G14-H14)/H14,4),"")</f>
        <v/>
      </c>
      <c r="K14" s="7">
        <f>IF(J14="","",IF(ABS(J14)&lt;=$L$2,"一致",IF(ABS(J14)&lt;=$L$2*2.5,"需复核","不一致")))</f>
        <v/>
      </c>
      <c r="L14" s="7" t="n"/>
      <c r="M14" s="7" t="n"/>
    </row>
    <row r="15">
      <c r="A15" s="7" t="n">
        <v>12</v>
      </c>
      <c r="B15" s="7" t="n"/>
      <c r="C15" s="7" t="n"/>
      <c r="D15" s="7" t="n"/>
      <c r="E15" s="7" t="n"/>
      <c r="F15" s="7" t="n"/>
      <c r="G15" s="14">
        <f>IF(AND(E15&lt;&gt;"",F15&lt;&gt;""),E15-F15,"")</f>
        <v/>
      </c>
      <c r="H15" s="7" t="n"/>
      <c r="I15" s="14">
        <f>IF(AND(G15&lt;&gt;"",H15&lt;&gt;""),G15-H15,"")</f>
        <v/>
      </c>
      <c r="J15" s="14">
        <f>IF(AND(G15&lt;&gt;"",H15&lt;&gt;"",H15&lt;&gt;0),ROUND((G15-H15)/H15,4),"")</f>
        <v/>
      </c>
      <c r="K15" s="7">
        <f>IF(J15="","",IF(ABS(J15)&lt;=$L$2,"一致",IF(ABS(J15)&lt;=$L$2*2.5,"需复核","不一致")))</f>
        <v/>
      </c>
      <c r="L15" s="7" t="n"/>
      <c r="M15" s="7" t="n"/>
    </row>
    <row r="16">
      <c r="A16" s="7" t="n">
        <v>13</v>
      </c>
      <c r="B16" s="7" t="n"/>
      <c r="C16" s="7" t="n"/>
      <c r="D16" s="7" t="n"/>
      <c r="E16" s="7" t="n"/>
      <c r="F16" s="7" t="n"/>
      <c r="G16" s="14">
        <f>IF(AND(E16&lt;&gt;"",F16&lt;&gt;""),E16-F16,"")</f>
        <v/>
      </c>
      <c r="H16" s="7" t="n"/>
      <c r="I16" s="14">
        <f>IF(AND(G16&lt;&gt;"",H16&lt;&gt;""),G16-H16,"")</f>
        <v/>
      </c>
      <c r="J16" s="14">
        <f>IF(AND(G16&lt;&gt;"",H16&lt;&gt;"",H16&lt;&gt;0),ROUND((G16-H16)/H16,4),"")</f>
        <v/>
      </c>
      <c r="K16" s="7">
        <f>IF(J16="","",IF(ABS(J16)&lt;=$L$2,"一致",IF(ABS(J16)&lt;=$L$2*2.5,"需复核","不一致")))</f>
        <v/>
      </c>
      <c r="L16" s="7" t="n"/>
      <c r="M16" s="7" t="n"/>
    </row>
    <row r="17">
      <c r="A17" s="7" t="n">
        <v>14</v>
      </c>
      <c r="B17" s="7" t="n"/>
      <c r="C17" s="7" t="n"/>
      <c r="D17" s="7" t="n"/>
      <c r="E17" s="7" t="n"/>
      <c r="F17" s="7" t="n"/>
      <c r="G17" s="14">
        <f>IF(AND(E17&lt;&gt;"",F17&lt;&gt;""),E17-F17,"")</f>
        <v/>
      </c>
      <c r="H17" s="7" t="n"/>
      <c r="I17" s="14">
        <f>IF(AND(G17&lt;&gt;"",H17&lt;&gt;""),G17-H17,"")</f>
        <v/>
      </c>
      <c r="J17" s="14">
        <f>IF(AND(G17&lt;&gt;"",H17&lt;&gt;"",H17&lt;&gt;0),ROUND((G17-H17)/H17,4),"")</f>
        <v/>
      </c>
      <c r="K17" s="7">
        <f>IF(J17="","",IF(ABS(J17)&lt;=$L$2,"一致",IF(ABS(J17)&lt;=$L$2*2.5,"需复核","不一致")))</f>
        <v/>
      </c>
      <c r="L17" s="7" t="n"/>
      <c r="M17" s="7" t="n"/>
    </row>
    <row r="18">
      <c r="A18" s="7" t="n">
        <v>15</v>
      </c>
      <c r="B18" s="7" t="n"/>
      <c r="C18" s="7" t="n"/>
      <c r="D18" s="7" t="n"/>
      <c r="E18" s="7" t="n"/>
      <c r="F18" s="7" t="n"/>
      <c r="G18" s="14">
        <f>IF(AND(E18&lt;&gt;"",F18&lt;&gt;""),E18-F18,"")</f>
        <v/>
      </c>
      <c r="H18" s="7" t="n"/>
      <c r="I18" s="14">
        <f>IF(AND(G18&lt;&gt;"",H18&lt;&gt;""),G18-H18,"")</f>
        <v/>
      </c>
      <c r="J18" s="14">
        <f>IF(AND(G18&lt;&gt;"",H18&lt;&gt;"",H18&lt;&gt;0),ROUND((G18-H18)/H18,4),"")</f>
        <v/>
      </c>
      <c r="K18" s="7">
        <f>IF(J18="","",IF(ABS(J18)&lt;=$L$2,"一致",IF(ABS(J18)&lt;=$L$2*2.5,"需复核","不一致")))</f>
        <v/>
      </c>
      <c r="L18" s="7" t="n"/>
      <c r="M18" s="7" t="n"/>
    </row>
    <row r="19">
      <c r="A19" s="7" t="n">
        <v>16</v>
      </c>
      <c r="B19" s="7" t="n"/>
      <c r="C19" s="7" t="n"/>
      <c r="D19" s="7" t="n"/>
      <c r="E19" s="7" t="n"/>
      <c r="F19" s="7" t="n"/>
      <c r="G19" s="14">
        <f>IF(AND(E19&lt;&gt;"",F19&lt;&gt;""),E19-F19,"")</f>
        <v/>
      </c>
      <c r="H19" s="7" t="n"/>
      <c r="I19" s="14">
        <f>IF(AND(G19&lt;&gt;"",H19&lt;&gt;""),G19-H19,"")</f>
        <v/>
      </c>
      <c r="J19" s="14">
        <f>IF(AND(G19&lt;&gt;"",H19&lt;&gt;"",H19&lt;&gt;0),ROUND((G19-H19)/H19,4),"")</f>
        <v/>
      </c>
      <c r="K19" s="7">
        <f>IF(J19="","",IF(ABS(J19)&lt;=$L$2,"一致",IF(ABS(J19)&lt;=$L$2*2.5,"需复核","不一致")))</f>
        <v/>
      </c>
      <c r="L19" s="7" t="n"/>
      <c r="M19" s="7" t="n"/>
    </row>
    <row r="20">
      <c r="A20" s="7" t="n">
        <v>17</v>
      </c>
      <c r="B20" s="7" t="n"/>
      <c r="C20" s="7" t="n"/>
      <c r="D20" s="7" t="n"/>
      <c r="E20" s="7" t="n"/>
      <c r="F20" s="7" t="n"/>
      <c r="G20" s="14">
        <f>IF(AND(E20&lt;&gt;"",F20&lt;&gt;""),E20-F20,"")</f>
        <v/>
      </c>
      <c r="H20" s="7" t="n"/>
      <c r="I20" s="14">
        <f>IF(AND(G20&lt;&gt;"",H20&lt;&gt;""),G20-H20,"")</f>
        <v/>
      </c>
      <c r="J20" s="14">
        <f>IF(AND(G20&lt;&gt;"",H20&lt;&gt;"",H20&lt;&gt;0),ROUND((G20-H20)/H20,4),"")</f>
        <v/>
      </c>
      <c r="K20" s="7">
        <f>IF(J20="","",IF(ABS(J20)&lt;=$L$2,"一致",IF(ABS(J20)&lt;=$L$2*2.5,"需复核","不一致")))</f>
        <v/>
      </c>
      <c r="L20" s="7" t="n"/>
      <c r="M20" s="7" t="n"/>
    </row>
    <row r="21">
      <c r="A21" s="7" t="n">
        <v>18</v>
      </c>
      <c r="B21" s="7" t="n"/>
      <c r="C21" s="7" t="n"/>
      <c r="D21" s="7" t="n"/>
      <c r="E21" s="7" t="n"/>
      <c r="F21" s="7" t="n"/>
      <c r="G21" s="14">
        <f>IF(AND(E21&lt;&gt;"",F21&lt;&gt;""),E21-F21,"")</f>
        <v/>
      </c>
      <c r="H21" s="7" t="n"/>
      <c r="I21" s="14">
        <f>IF(AND(G21&lt;&gt;"",H21&lt;&gt;""),G21-H21,"")</f>
        <v/>
      </c>
      <c r="J21" s="14">
        <f>IF(AND(G21&lt;&gt;"",H21&lt;&gt;"",H21&lt;&gt;0),ROUND((G21-H21)/H21,4),"")</f>
        <v/>
      </c>
      <c r="K21" s="7">
        <f>IF(J21="","",IF(ABS(J21)&lt;=$L$2,"一致",IF(ABS(J21)&lt;=$L$2*2.5,"需复核","不一致")))</f>
        <v/>
      </c>
      <c r="L21" s="7" t="n"/>
      <c r="M21" s="7" t="n"/>
    </row>
    <row r="22">
      <c r="A22" s="7" t="n">
        <v>19</v>
      </c>
      <c r="B22" s="7" t="n"/>
      <c r="C22" s="7" t="n"/>
      <c r="D22" s="7" t="n"/>
      <c r="E22" s="7" t="n"/>
      <c r="F22" s="7" t="n"/>
      <c r="G22" s="14">
        <f>IF(AND(E22&lt;&gt;"",F22&lt;&gt;""),E22-F22,"")</f>
        <v/>
      </c>
      <c r="H22" s="7" t="n"/>
      <c r="I22" s="14">
        <f>IF(AND(G22&lt;&gt;"",H22&lt;&gt;""),G22-H22,"")</f>
        <v/>
      </c>
      <c r="J22" s="14">
        <f>IF(AND(G22&lt;&gt;"",H22&lt;&gt;"",H22&lt;&gt;0),ROUND((G22-H22)/H22,4),"")</f>
        <v/>
      </c>
      <c r="K22" s="7">
        <f>IF(J22="","",IF(ABS(J22)&lt;=$L$2,"一致",IF(ABS(J22)&lt;=$L$2*2.5,"需复核","不一致")))</f>
        <v/>
      </c>
      <c r="L22" s="7" t="n"/>
      <c r="M22" s="7" t="n"/>
    </row>
    <row r="23">
      <c r="A23" s="7" t="n">
        <v>20</v>
      </c>
      <c r="B23" s="7" t="n"/>
      <c r="C23" s="7" t="n"/>
      <c r="D23" s="7" t="n"/>
      <c r="E23" s="7" t="n"/>
      <c r="F23" s="7" t="n"/>
      <c r="G23" s="14">
        <f>IF(AND(E23&lt;&gt;"",F23&lt;&gt;""),E23-F23,"")</f>
        <v/>
      </c>
      <c r="H23" s="7" t="n"/>
      <c r="I23" s="14">
        <f>IF(AND(G23&lt;&gt;"",H23&lt;&gt;""),G23-H23,"")</f>
        <v/>
      </c>
      <c r="J23" s="14">
        <f>IF(AND(G23&lt;&gt;"",H23&lt;&gt;"",H23&lt;&gt;0),ROUND((G23-H23)/H23,4),"")</f>
        <v/>
      </c>
      <c r="K23" s="7">
        <f>IF(J23="","",IF(ABS(J23)&lt;=$L$2,"一致",IF(ABS(J23)&lt;=$L$2*2.5,"需复核","不一致")))</f>
        <v/>
      </c>
      <c r="L23" s="7" t="n"/>
      <c r="M23" s="7" t="n"/>
    </row>
    <row r="24">
      <c r="A24" s="7" t="n">
        <v>21</v>
      </c>
      <c r="B24" s="7" t="n"/>
      <c r="C24" s="7" t="n"/>
      <c r="D24" s="7" t="n"/>
      <c r="E24" s="7" t="n"/>
      <c r="F24" s="7" t="n"/>
      <c r="G24" s="14">
        <f>IF(AND(E24&lt;&gt;"",F24&lt;&gt;""),E24-F24,"")</f>
        <v/>
      </c>
      <c r="H24" s="7" t="n"/>
      <c r="I24" s="14">
        <f>IF(AND(G24&lt;&gt;"",H24&lt;&gt;""),G24-H24,"")</f>
        <v/>
      </c>
      <c r="J24" s="14">
        <f>IF(AND(G24&lt;&gt;"",H24&lt;&gt;"",H24&lt;&gt;0),ROUND((G24-H24)/H24,4),"")</f>
        <v/>
      </c>
      <c r="K24" s="7">
        <f>IF(J24="","",IF(ABS(J24)&lt;=$L$2,"一致",IF(ABS(J24)&lt;=$L$2*2.5,"需复核","不一致")))</f>
        <v/>
      </c>
      <c r="L24" s="7" t="n"/>
      <c r="M24" s="7" t="n"/>
    </row>
    <row r="25">
      <c r="A25" s="7" t="n">
        <v>22</v>
      </c>
      <c r="B25" s="7" t="n"/>
      <c r="C25" s="7" t="n"/>
      <c r="D25" s="7" t="n"/>
      <c r="E25" s="7" t="n"/>
      <c r="F25" s="7" t="n"/>
      <c r="G25" s="14">
        <f>IF(AND(E25&lt;&gt;"",F25&lt;&gt;""),E25-F25,"")</f>
        <v/>
      </c>
      <c r="H25" s="7" t="n"/>
      <c r="I25" s="14">
        <f>IF(AND(G25&lt;&gt;"",H25&lt;&gt;""),G25-H25,"")</f>
        <v/>
      </c>
      <c r="J25" s="14">
        <f>IF(AND(G25&lt;&gt;"",H25&lt;&gt;"",H25&lt;&gt;0),ROUND((G25-H25)/H25,4),"")</f>
        <v/>
      </c>
      <c r="K25" s="7">
        <f>IF(J25="","",IF(ABS(J25)&lt;=$L$2,"一致",IF(ABS(J25)&lt;=$L$2*2.5,"需复核","不一致")))</f>
        <v/>
      </c>
      <c r="L25" s="7" t="n"/>
      <c r="M25" s="7" t="n"/>
    </row>
    <row r="26">
      <c r="A26" s="7" t="n">
        <v>23</v>
      </c>
      <c r="B26" s="7" t="n"/>
      <c r="C26" s="7" t="n"/>
      <c r="D26" s="7" t="n"/>
      <c r="E26" s="7" t="n"/>
      <c r="F26" s="7" t="n"/>
      <c r="G26" s="14">
        <f>IF(AND(E26&lt;&gt;"",F26&lt;&gt;""),E26-F26,"")</f>
        <v/>
      </c>
      <c r="H26" s="7" t="n"/>
      <c r="I26" s="14">
        <f>IF(AND(G26&lt;&gt;"",H26&lt;&gt;""),G26-H26,"")</f>
        <v/>
      </c>
      <c r="J26" s="14">
        <f>IF(AND(G26&lt;&gt;"",H26&lt;&gt;"",H26&lt;&gt;0),ROUND((G26-H26)/H26,4),"")</f>
        <v/>
      </c>
      <c r="K26" s="7">
        <f>IF(J26="","",IF(ABS(J26)&lt;=$L$2,"一致",IF(ABS(J26)&lt;=$L$2*2.5,"需复核","不一致")))</f>
        <v/>
      </c>
      <c r="L26" s="7" t="n"/>
      <c r="M26" s="7" t="n"/>
    </row>
    <row r="27">
      <c r="A27" s="7" t="n">
        <v>24</v>
      </c>
      <c r="B27" s="7" t="n"/>
      <c r="C27" s="7" t="n"/>
      <c r="D27" s="7" t="n"/>
      <c r="E27" s="7" t="n"/>
      <c r="F27" s="7" t="n"/>
      <c r="G27" s="14">
        <f>IF(AND(E27&lt;&gt;"",F27&lt;&gt;""),E27-F27,"")</f>
        <v/>
      </c>
      <c r="H27" s="7" t="n"/>
      <c r="I27" s="14">
        <f>IF(AND(G27&lt;&gt;"",H27&lt;&gt;""),G27-H27,"")</f>
        <v/>
      </c>
      <c r="J27" s="14">
        <f>IF(AND(G27&lt;&gt;"",H27&lt;&gt;"",H27&lt;&gt;0),ROUND((G27-H27)/H27,4),"")</f>
        <v/>
      </c>
      <c r="K27" s="7">
        <f>IF(J27="","",IF(ABS(J27)&lt;=$L$2,"一致",IF(ABS(J27)&lt;=$L$2*2.5,"需复核","不一致")))</f>
        <v/>
      </c>
      <c r="L27" s="7" t="n"/>
      <c r="M27" s="7" t="n"/>
    </row>
    <row r="28">
      <c r="A28" s="7" t="n">
        <v>25</v>
      </c>
      <c r="B28" s="7" t="n"/>
      <c r="C28" s="7" t="n"/>
      <c r="D28" s="7" t="n"/>
      <c r="E28" s="7" t="n"/>
      <c r="F28" s="7" t="n"/>
      <c r="G28" s="14">
        <f>IF(AND(E28&lt;&gt;"",F28&lt;&gt;""),E28-F28,"")</f>
        <v/>
      </c>
      <c r="H28" s="7" t="n"/>
      <c r="I28" s="14">
        <f>IF(AND(G28&lt;&gt;"",H28&lt;&gt;""),G28-H28,"")</f>
        <v/>
      </c>
      <c r="J28" s="14">
        <f>IF(AND(G28&lt;&gt;"",H28&lt;&gt;"",H28&lt;&gt;0),ROUND((G28-H28)/H28,4),"")</f>
        <v/>
      </c>
      <c r="K28" s="7">
        <f>IF(J28="","",IF(ABS(J28)&lt;=$L$2,"一致",IF(ABS(J28)&lt;=$L$2*2.5,"需复核","不一致")))</f>
        <v/>
      </c>
      <c r="L28" s="7" t="n"/>
      <c r="M28" s="7" t="n"/>
    </row>
    <row r="29">
      <c r="A29" s="7" t="n">
        <v>26</v>
      </c>
      <c r="B29" s="7" t="n"/>
      <c r="C29" s="7" t="n"/>
      <c r="D29" s="7" t="n"/>
      <c r="E29" s="7" t="n"/>
      <c r="F29" s="7" t="n"/>
      <c r="G29" s="14">
        <f>IF(AND(E29&lt;&gt;"",F29&lt;&gt;""),E29-F29,"")</f>
        <v/>
      </c>
      <c r="H29" s="7" t="n"/>
      <c r="I29" s="14">
        <f>IF(AND(G29&lt;&gt;"",H29&lt;&gt;""),G29-H29,"")</f>
        <v/>
      </c>
      <c r="J29" s="14">
        <f>IF(AND(G29&lt;&gt;"",H29&lt;&gt;"",H29&lt;&gt;0),ROUND((G29-H29)/H29,4),"")</f>
        <v/>
      </c>
      <c r="K29" s="7">
        <f>IF(J29="","",IF(ABS(J29)&lt;=$L$2,"一致",IF(ABS(J29)&lt;=$L$2*2.5,"需复核","不一致")))</f>
        <v/>
      </c>
      <c r="L29" s="7" t="n"/>
      <c r="M29" s="7" t="n"/>
    </row>
    <row r="30">
      <c r="A30" s="7" t="n">
        <v>27</v>
      </c>
      <c r="B30" s="7" t="n"/>
      <c r="C30" s="7" t="n"/>
      <c r="D30" s="7" t="n"/>
      <c r="E30" s="7" t="n"/>
      <c r="F30" s="7" t="n"/>
      <c r="G30" s="14">
        <f>IF(AND(E30&lt;&gt;"",F30&lt;&gt;""),E30-F30,"")</f>
        <v/>
      </c>
      <c r="H30" s="7" t="n"/>
      <c r="I30" s="14">
        <f>IF(AND(G30&lt;&gt;"",H30&lt;&gt;""),G30-H30,"")</f>
        <v/>
      </c>
      <c r="J30" s="14">
        <f>IF(AND(G30&lt;&gt;"",H30&lt;&gt;"",H30&lt;&gt;0),ROUND((G30-H30)/H30,4),"")</f>
        <v/>
      </c>
      <c r="K30" s="7">
        <f>IF(J30="","",IF(ABS(J30)&lt;=$L$2,"一致",IF(ABS(J30)&lt;=$L$2*2.5,"需复核","不一致")))</f>
        <v/>
      </c>
      <c r="L30" s="7" t="n"/>
      <c r="M30" s="7" t="n"/>
    </row>
    <row r="31">
      <c r="A31" s="7" t="n">
        <v>28</v>
      </c>
      <c r="B31" s="7" t="n"/>
      <c r="C31" s="7" t="n"/>
      <c r="D31" s="7" t="n"/>
      <c r="E31" s="7" t="n"/>
      <c r="F31" s="7" t="n"/>
      <c r="G31" s="14">
        <f>IF(AND(E31&lt;&gt;"",F31&lt;&gt;""),E31-F31,"")</f>
        <v/>
      </c>
      <c r="H31" s="7" t="n"/>
      <c r="I31" s="14">
        <f>IF(AND(G31&lt;&gt;"",H31&lt;&gt;""),G31-H31,"")</f>
        <v/>
      </c>
      <c r="J31" s="14">
        <f>IF(AND(G31&lt;&gt;"",H31&lt;&gt;"",H31&lt;&gt;0),ROUND((G31-H31)/H31,4),"")</f>
        <v/>
      </c>
      <c r="K31" s="7">
        <f>IF(J31="","",IF(ABS(J31)&lt;=$L$2,"一致",IF(ABS(J31)&lt;=$L$2*2.5,"需复核","不一致")))</f>
        <v/>
      </c>
      <c r="L31" s="7" t="n"/>
      <c r="M31" s="7" t="n"/>
    </row>
    <row r="32">
      <c r="A32" s="7" t="n">
        <v>29</v>
      </c>
      <c r="B32" s="7" t="n"/>
      <c r="C32" s="7" t="n"/>
      <c r="D32" s="7" t="n"/>
      <c r="E32" s="7" t="n"/>
      <c r="F32" s="7" t="n"/>
      <c r="G32" s="14">
        <f>IF(AND(E32&lt;&gt;"",F32&lt;&gt;""),E32-F32,"")</f>
        <v/>
      </c>
      <c r="H32" s="7" t="n"/>
      <c r="I32" s="14">
        <f>IF(AND(G32&lt;&gt;"",H32&lt;&gt;""),G32-H32,"")</f>
        <v/>
      </c>
      <c r="J32" s="14">
        <f>IF(AND(G32&lt;&gt;"",H32&lt;&gt;"",H32&lt;&gt;0),ROUND((G32-H32)/H32,4),"")</f>
        <v/>
      </c>
      <c r="K32" s="7">
        <f>IF(J32="","",IF(ABS(J32)&lt;=$L$2,"一致",IF(ABS(J32)&lt;=$L$2*2.5,"需复核","不一致")))</f>
        <v/>
      </c>
      <c r="L32" s="7" t="n"/>
      <c r="M32" s="7" t="n"/>
    </row>
    <row r="33">
      <c r="A33" s="7" t="n">
        <v>30</v>
      </c>
      <c r="B33" s="7" t="n"/>
      <c r="C33" s="7" t="n"/>
      <c r="D33" s="7" t="n"/>
      <c r="E33" s="7" t="n"/>
      <c r="F33" s="7" t="n"/>
      <c r="G33" s="14">
        <f>IF(AND(E33&lt;&gt;"",F33&lt;&gt;""),E33-F33,"")</f>
        <v/>
      </c>
      <c r="H33" s="7" t="n"/>
      <c r="I33" s="14">
        <f>IF(AND(G33&lt;&gt;"",H33&lt;&gt;""),G33-H33,"")</f>
        <v/>
      </c>
      <c r="J33" s="14">
        <f>IF(AND(G33&lt;&gt;"",H33&lt;&gt;"",H33&lt;&gt;0),ROUND((G33-H33)/H33,4),"")</f>
        <v/>
      </c>
      <c r="K33" s="7">
        <f>IF(J33="","",IF(ABS(J33)&lt;=$L$2,"一致",IF(ABS(J33)&lt;=$L$2*2.5,"需复核","不一致")))</f>
        <v/>
      </c>
      <c r="L33" s="7" t="n"/>
      <c r="M33" s="7" t="n"/>
    </row>
    <row r="34">
      <c r="A34" s="7" t="n">
        <v>31</v>
      </c>
      <c r="B34" s="7" t="n"/>
      <c r="C34" s="7" t="n"/>
      <c r="D34" s="7" t="n"/>
      <c r="E34" s="7" t="n"/>
      <c r="F34" s="7" t="n"/>
      <c r="G34" s="14">
        <f>IF(AND(E34&lt;&gt;"",F34&lt;&gt;""),E34-F34,"")</f>
        <v/>
      </c>
      <c r="H34" s="7" t="n"/>
      <c r="I34" s="14">
        <f>IF(AND(G34&lt;&gt;"",H34&lt;&gt;""),G34-H34,"")</f>
        <v/>
      </c>
      <c r="J34" s="14">
        <f>IF(AND(G34&lt;&gt;"",H34&lt;&gt;"",H34&lt;&gt;0),ROUND((G34-H34)/H34,4),"")</f>
        <v/>
      </c>
      <c r="K34" s="7">
        <f>IF(J34="","",IF(ABS(J34)&lt;=$L$2,"一致",IF(ABS(J34)&lt;=$L$2*2.5,"需复核","不一致")))</f>
        <v/>
      </c>
      <c r="L34" s="7" t="n"/>
      <c r="M34" s="7" t="n"/>
    </row>
    <row r="35">
      <c r="A35" s="7" t="n">
        <v>32</v>
      </c>
      <c r="B35" s="7" t="n"/>
      <c r="C35" s="7" t="n"/>
      <c r="D35" s="7" t="n"/>
      <c r="E35" s="7" t="n"/>
      <c r="F35" s="7" t="n"/>
      <c r="G35" s="14">
        <f>IF(AND(E35&lt;&gt;"",F35&lt;&gt;""),E35-F35,"")</f>
        <v/>
      </c>
      <c r="H35" s="7" t="n"/>
      <c r="I35" s="14">
        <f>IF(AND(G35&lt;&gt;"",H35&lt;&gt;""),G35-H35,"")</f>
        <v/>
      </c>
      <c r="J35" s="14">
        <f>IF(AND(G35&lt;&gt;"",H35&lt;&gt;"",H35&lt;&gt;0),ROUND((G35-H35)/H35,4),"")</f>
        <v/>
      </c>
      <c r="K35" s="7">
        <f>IF(J35="","",IF(ABS(J35)&lt;=$L$2,"一致",IF(ABS(J35)&lt;=$L$2*2.5,"需复核","不一致")))</f>
        <v/>
      </c>
      <c r="L35" s="7" t="n"/>
      <c r="M35" s="7" t="n"/>
    </row>
    <row r="36">
      <c r="A36" s="7" t="n">
        <v>33</v>
      </c>
      <c r="B36" s="7" t="n"/>
      <c r="C36" s="7" t="n"/>
      <c r="D36" s="7" t="n"/>
      <c r="E36" s="7" t="n"/>
      <c r="F36" s="7" t="n"/>
      <c r="G36" s="14">
        <f>IF(AND(E36&lt;&gt;"",F36&lt;&gt;""),E36-F36,"")</f>
        <v/>
      </c>
      <c r="H36" s="7" t="n"/>
      <c r="I36" s="14">
        <f>IF(AND(G36&lt;&gt;"",H36&lt;&gt;""),G36-H36,"")</f>
        <v/>
      </c>
      <c r="J36" s="14">
        <f>IF(AND(G36&lt;&gt;"",H36&lt;&gt;"",H36&lt;&gt;0),ROUND((G36-H36)/H36,4),"")</f>
        <v/>
      </c>
      <c r="K36" s="7">
        <f>IF(J36="","",IF(ABS(J36)&lt;=$L$2,"一致",IF(ABS(J36)&lt;=$L$2*2.5,"需复核","不一致")))</f>
        <v/>
      </c>
      <c r="L36" s="7" t="n"/>
      <c r="M36" s="7" t="n"/>
    </row>
    <row r="37">
      <c r="A37" s="7" t="n">
        <v>34</v>
      </c>
      <c r="B37" s="7" t="n"/>
      <c r="C37" s="7" t="n"/>
      <c r="D37" s="7" t="n"/>
      <c r="E37" s="7" t="n"/>
      <c r="F37" s="7" t="n"/>
      <c r="G37" s="14">
        <f>IF(AND(E37&lt;&gt;"",F37&lt;&gt;""),E37-F37,"")</f>
        <v/>
      </c>
      <c r="H37" s="7" t="n"/>
      <c r="I37" s="14">
        <f>IF(AND(G37&lt;&gt;"",H37&lt;&gt;""),G37-H37,"")</f>
        <v/>
      </c>
      <c r="J37" s="14">
        <f>IF(AND(G37&lt;&gt;"",H37&lt;&gt;"",H37&lt;&gt;0),ROUND((G37-H37)/H37,4),"")</f>
        <v/>
      </c>
      <c r="K37" s="7">
        <f>IF(J37="","",IF(ABS(J37)&lt;=$L$2,"一致",IF(ABS(J37)&lt;=$L$2*2.5,"需复核","不一致")))</f>
        <v/>
      </c>
      <c r="L37" s="7" t="n"/>
      <c r="M37" s="7" t="n"/>
    </row>
    <row r="38">
      <c r="A38" s="7" t="n">
        <v>35</v>
      </c>
      <c r="B38" s="7" t="n"/>
      <c r="C38" s="7" t="n"/>
      <c r="D38" s="7" t="n"/>
      <c r="E38" s="7" t="n"/>
      <c r="F38" s="7" t="n"/>
      <c r="G38" s="14">
        <f>IF(AND(E38&lt;&gt;"",F38&lt;&gt;""),E38-F38,"")</f>
        <v/>
      </c>
      <c r="H38" s="7" t="n"/>
      <c r="I38" s="14">
        <f>IF(AND(G38&lt;&gt;"",H38&lt;&gt;""),G38-H38,"")</f>
        <v/>
      </c>
      <c r="J38" s="14">
        <f>IF(AND(G38&lt;&gt;"",H38&lt;&gt;"",H38&lt;&gt;0),ROUND((G38-H38)/H38,4),"")</f>
        <v/>
      </c>
      <c r="K38" s="7">
        <f>IF(J38="","",IF(ABS(J38)&lt;=$L$2,"一致",IF(ABS(J38)&lt;=$L$2*2.5,"需复核","不一致")))</f>
        <v/>
      </c>
      <c r="L38" s="7" t="n"/>
      <c r="M38" s="7" t="n"/>
    </row>
    <row r="39">
      <c r="A39" s="7" t="n">
        <v>36</v>
      </c>
      <c r="B39" s="7" t="n"/>
      <c r="C39" s="7" t="n"/>
      <c r="D39" s="7" t="n"/>
      <c r="E39" s="7" t="n"/>
      <c r="F39" s="7" t="n"/>
      <c r="G39" s="14">
        <f>IF(AND(E39&lt;&gt;"",F39&lt;&gt;""),E39-F39,"")</f>
        <v/>
      </c>
      <c r="H39" s="7" t="n"/>
      <c r="I39" s="14">
        <f>IF(AND(G39&lt;&gt;"",H39&lt;&gt;""),G39-H39,"")</f>
        <v/>
      </c>
      <c r="J39" s="14">
        <f>IF(AND(G39&lt;&gt;"",H39&lt;&gt;"",H39&lt;&gt;0),ROUND((G39-H39)/H39,4),"")</f>
        <v/>
      </c>
      <c r="K39" s="7">
        <f>IF(J39="","",IF(ABS(J39)&lt;=$L$2,"一致",IF(ABS(J39)&lt;=$L$2*2.5,"需复核","不一致")))</f>
        <v/>
      </c>
      <c r="L39" s="7" t="n"/>
      <c r="M39" s="7" t="n"/>
    </row>
    <row r="40">
      <c r="A40" s="7" t="n">
        <v>37</v>
      </c>
      <c r="B40" s="7" t="n"/>
      <c r="C40" s="7" t="n"/>
      <c r="D40" s="7" t="n"/>
      <c r="E40" s="7" t="n"/>
      <c r="F40" s="7" t="n"/>
      <c r="G40" s="14">
        <f>IF(AND(E40&lt;&gt;"",F40&lt;&gt;""),E40-F40,"")</f>
        <v/>
      </c>
      <c r="H40" s="7" t="n"/>
      <c r="I40" s="14">
        <f>IF(AND(G40&lt;&gt;"",H40&lt;&gt;""),G40-H40,"")</f>
        <v/>
      </c>
      <c r="J40" s="14">
        <f>IF(AND(G40&lt;&gt;"",H40&lt;&gt;"",H40&lt;&gt;0),ROUND((G40-H40)/H40,4),"")</f>
        <v/>
      </c>
      <c r="K40" s="7">
        <f>IF(J40="","",IF(ABS(J40)&lt;=$L$2,"一致",IF(ABS(J40)&lt;=$L$2*2.5,"需复核","不一致")))</f>
        <v/>
      </c>
      <c r="L40" s="7" t="n"/>
      <c r="M40" s="7" t="n"/>
    </row>
    <row r="41">
      <c r="A41" s="7" t="n">
        <v>38</v>
      </c>
      <c r="B41" s="7" t="n"/>
      <c r="C41" s="7" t="n"/>
      <c r="D41" s="7" t="n"/>
      <c r="E41" s="7" t="n"/>
      <c r="F41" s="7" t="n"/>
      <c r="G41" s="14">
        <f>IF(AND(E41&lt;&gt;"",F41&lt;&gt;""),E41-F41,"")</f>
        <v/>
      </c>
      <c r="H41" s="7" t="n"/>
      <c r="I41" s="14">
        <f>IF(AND(G41&lt;&gt;"",H41&lt;&gt;""),G41-H41,"")</f>
        <v/>
      </c>
      <c r="J41" s="14">
        <f>IF(AND(G41&lt;&gt;"",H41&lt;&gt;"",H41&lt;&gt;0),ROUND((G41-H41)/H41,4),"")</f>
        <v/>
      </c>
      <c r="K41" s="7">
        <f>IF(J41="","",IF(ABS(J41)&lt;=$L$2,"一致",IF(ABS(J41)&lt;=$L$2*2.5,"需复核","不一致")))</f>
        <v/>
      </c>
      <c r="L41" s="7" t="n"/>
      <c r="M41" s="7" t="n"/>
    </row>
    <row r="42">
      <c r="A42" s="7" t="n">
        <v>39</v>
      </c>
      <c r="B42" s="7" t="n"/>
      <c r="C42" s="7" t="n"/>
      <c r="D42" s="7" t="n"/>
      <c r="E42" s="7" t="n"/>
      <c r="F42" s="7" t="n"/>
      <c r="G42" s="14">
        <f>IF(AND(E42&lt;&gt;"",F42&lt;&gt;""),E42-F42,"")</f>
        <v/>
      </c>
      <c r="H42" s="7" t="n"/>
      <c r="I42" s="14">
        <f>IF(AND(G42&lt;&gt;"",H42&lt;&gt;""),G42-H42,"")</f>
        <v/>
      </c>
      <c r="J42" s="14">
        <f>IF(AND(G42&lt;&gt;"",H42&lt;&gt;"",H42&lt;&gt;0),ROUND((G42-H42)/H42,4),"")</f>
        <v/>
      </c>
      <c r="K42" s="7">
        <f>IF(J42="","",IF(ABS(J42)&lt;=$L$2,"一致",IF(ABS(J42)&lt;=$L$2*2.5,"需复核","不一致")))</f>
        <v/>
      </c>
      <c r="L42" s="7" t="n"/>
      <c r="M42" s="7" t="n"/>
    </row>
    <row r="43">
      <c r="A43" s="7" t="n">
        <v>40</v>
      </c>
      <c r="B43" s="7" t="n"/>
      <c r="C43" s="7" t="n"/>
      <c r="D43" s="7" t="n"/>
      <c r="E43" s="7" t="n"/>
      <c r="F43" s="7" t="n"/>
      <c r="G43" s="14">
        <f>IF(AND(E43&lt;&gt;"",F43&lt;&gt;""),E43-F43,"")</f>
        <v/>
      </c>
      <c r="H43" s="7" t="n"/>
      <c r="I43" s="14">
        <f>IF(AND(G43&lt;&gt;"",H43&lt;&gt;""),G43-H43,"")</f>
        <v/>
      </c>
      <c r="J43" s="14">
        <f>IF(AND(G43&lt;&gt;"",H43&lt;&gt;"",H43&lt;&gt;0),ROUND((G43-H43)/H43,4),"")</f>
        <v/>
      </c>
      <c r="K43" s="7">
        <f>IF(J43="","",IF(ABS(J43)&lt;=$L$2,"一致",IF(ABS(J43)&lt;=$L$2*2.5,"需复核","不一致")))</f>
        <v/>
      </c>
      <c r="L43" s="7" t="n"/>
      <c r="M43" s="7" t="n"/>
    </row>
    <row r="46">
      <c r="B46" s="9" t="inlineStr">
        <is>
          <t>抽查条数</t>
        </is>
      </c>
      <c r="C46" s="10">
        <f>COUNTA(B4:B43)</f>
        <v/>
      </c>
    </row>
    <row r="47">
      <c r="B47" s="9" t="inlineStr">
        <is>
          <t>不一致条数</t>
        </is>
      </c>
      <c r="C47" s="10">
        <f>COUNTIF(K4:K43,"不一致")</f>
        <v/>
      </c>
    </row>
    <row r="48">
      <c r="B48" s="9" t="inlineStr">
        <is>
          <t>需复核条数</t>
        </is>
      </c>
      <c r="C48" s="10">
        <f>COUNTIF(K4:K43,"需复核")</f>
        <v/>
      </c>
    </row>
  </sheetData>
  <mergeCells count="2">
    <mergeCell ref="A1:J1"/>
    <mergeCell ref="A2:J2"/>
  </mergeCells>
  <dataValidations count="1">
    <dataValidation sqref="L4:L43" showDropDown="0" showInputMessage="0" showErrorMessage="0" allowBlank="1" type="list">
      <formula1>"仪表直读,采集盒,打印小票,平台导入"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28" customWidth="1" min="3" max="3"/>
    <col width="26" customWidth="1" min="4" max="4"/>
    <col width="26" customWidth="1" min="5" max="5"/>
    <col width="13" customWidth="1" min="6" max="6"/>
    <col width="12" customWidth="1" min="7" max="7"/>
  </cols>
  <sheetData>
    <row r="1" ht="26" customHeight="1">
      <c r="A1" s="4" t="inlineStr">
        <is>
          <t>读不出与对不上速查（12 类）</t>
        </is>
      </c>
    </row>
    <row r="2" ht="38" customHeight="1">
      <c r="A2" s="5" t="inlineStr">
        <is>
          <t>「本厂是否出现」做成下拉，勾一遍就知道问题集中在通讯参数、单位口径还是流程。多数「读不出数」不是设备坏，是参数或模式没对。</t>
        </is>
      </c>
    </row>
    <row r="3" ht="32" customHeight="1">
      <c r="A3" s="6" t="inlineStr">
        <is>
          <t>序号</t>
        </is>
      </c>
      <c r="B3" s="6" t="inlineStr">
        <is>
          <t>现象</t>
        </is>
      </c>
      <c r="C3" s="6" t="inlineStr">
        <is>
          <t>最可能原因</t>
        </is>
      </c>
      <c r="D3" s="6" t="inlineStr">
        <is>
          <t>先查什么</t>
        </is>
      </c>
      <c r="E3" s="6" t="inlineStr">
        <is>
          <t>处置动作</t>
        </is>
      </c>
      <c r="F3" s="6" t="inlineStr">
        <is>
          <t>本厂是否出现</t>
        </is>
      </c>
      <c r="G3" s="6" t="inlineStr">
        <is>
          <t>发现时间</t>
        </is>
      </c>
    </row>
    <row r="4">
      <c r="A4" s="7" t="n">
        <v>1</v>
      </c>
      <c r="B4" s="7" t="inlineStr">
        <is>
          <t>接上后一个字都收不到</t>
        </is>
      </c>
      <c r="C4" s="7" t="inlineStr">
        <is>
          <t>波特率/数据位/停止位/校验位四项不一致</t>
        </is>
      </c>
      <c r="D4" s="7" t="inlineStr">
        <is>
          <t>说明书里通讯参数那一页，逐项对</t>
        </is>
      </c>
      <c r="E4" s="7" t="inlineStr">
        <is>
          <t>四项全部对齐后重启仪表与采集程序</t>
        </is>
      </c>
      <c r="F4" s="7" t="n"/>
      <c r="G4" s="7" t="n"/>
    </row>
    <row r="5">
      <c r="A5" s="7" t="n">
        <v>2</v>
      </c>
      <c r="B5" s="7" t="inlineStr">
        <is>
          <t>收到一堆乱码字符</t>
        </is>
      </c>
      <c r="C5" s="7" t="inlineStr">
        <is>
          <t>仪表是连续发送模式，程序按应答式解析</t>
        </is>
      </c>
      <c r="D5" s="7" t="inlineStr">
        <is>
          <t>仪表是否自动连续吐数</t>
        </is>
      </c>
      <c r="E5" s="7" t="inlineStr">
        <is>
          <t>改为按行读取或改走应答指令</t>
        </is>
      </c>
      <c r="F5" s="7" t="n"/>
      <c r="G5" s="7" t="n"/>
    </row>
    <row r="6">
      <c r="A6" s="7" t="n">
        <v>3</v>
      </c>
      <c r="B6" s="7" t="inlineStr">
        <is>
          <t>发指令后没有回应</t>
        </is>
      </c>
      <c r="C6" s="7" t="inlineStr">
        <is>
          <t>仪表是连续发送模式，不认询问指令</t>
        </is>
      </c>
      <c r="D6" s="7" t="inlineStr">
        <is>
          <t>仪表现有工作模式</t>
        </is>
      </c>
      <c r="E6" s="7" t="inlineStr">
        <is>
          <t>切换成应答式或改为被动接收</t>
        </is>
      </c>
      <c r="F6" s="7" t="n"/>
      <c r="G6" s="7" t="n"/>
    </row>
    <row r="7">
      <c r="A7" s="7" t="n">
        <v>4</v>
      </c>
      <c r="B7" s="7" t="inlineStr">
        <is>
          <t>有数但重量偏轻/偏重</t>
        </is>
      </c>
      <c r="C7" s="7" t="inlineStr">
        <is>
          <t>车未停稳就取值，没有判稳定标志</t>
        </is>
      </c>
      <c r="D7" s="7" t="inlineStr">
        <is>
          <t>报文里有没有 STABLE/稳定位</t>
        </is>
      </c>
      <c r="E7" s="7" t="inlineStr">
        <is>
          <t>程序加稳定判定后再取值</t>
        </is>
      </c>
      <c r="F7" s="7" t="n"/>
      <c r="G7" s="7" t="n"/>
    </row>
    <row r="8">
      <c r="A8" s="7" t="n">
        <v>5</v>
      </c>
      <c r="B8" s="7" t="inlineStr">
        <is>
          <t>数值差 1000 倍</t>
        </is>
      </c>
      <c r="C8" s="7" t="inlineStr">
        <is>
          <t>单位不一致：仪表 kg、系统按 t 存</t>
        </is>
      </c>
      <c r="D8" s="7" t="inlineStr">
        <is>
          <t>映射表的单位列</t>
        </is>
      </c>
      <c r="E8" s="7" t="inlineStr">
        <is>
          <t>在入口统一换算，并在页面上标单位</t>
        </is>
      </c>
      <c r="F8" s="7" t="n"/>
      <c r="G8" s="7" t="n"/>
    </row>
    <row r="9">
      <c r="A9" s="7" t="n">
        <v>6</v>
      </c>
      <c r="B9" s="7" t="inlineStr">
        <is>
          <t>小数位被吃掉</t>
        </is>
      </c>
      <c r="C9" s="7" t="inlineStr">
        <is>
          <t>系统字段取整，仪表是一位小数</t>
        </is>
      </c>
      <c r="D9" s="7" t="inlineStr">
        <is>
          <t>字段长度与小数位设置</t>
        </is>
      </c>
      <c r="E9" s="7" t="inlineStr">
        <is>
          <t>改字段精度，历史数据不反推</t>
        </is>
      </c>
      <c r="F9" s="7" t="n"/>
      <c r="G9" s="7" t="n"/>
    </row>
    <row r="10">
      <c r="A10" s="7" t="n">
        <v>7</v>
      </c>
      <c r="B10" s="7" t="inlineStr">
        <is>
          <t>净重被减了两次皮</t>
        </is>
      </c>
      <c r="C10" s="7" t="inlineStr">
        <is>
          <t>仪表已去皮，系统又用毛重减皮重</t>
        </is>
      </c>
      <c r="D10" s="7" t="inlineStr">
        <is>
          <t>仪表去皮标志位</t>
        </is>
      </c>
      <c r="E10" s="7" t="inlineStr">
        <is>
          <t>入口先判去皮状态再决定是否再减</t>
        </is>
      </c>
      <c r="F10" s="7" t="n"/>
      <c r="G10" s="7" t="n"/>
    </row>
    <row r="11">
      <c r="A11" s="7" t="n">
        <v>8</v>
      </c>
      <c r="B11" s="7" t="inlineStr">
        <is>
          <t>同一车称了两次</t>
        </is>
      </c>
      <c r="C11" s="7" t="inlineStr">
        <is>
          <t>重复采集或人工补录撞车</t>
        </is>
      </c>
      <c r="D11" s="7" t="inlineStr">
        <is>
          <t>时间戳是否到分钟、有无唯一键</t>
        </is>
      </c>
      <c r="E11" s="7" t="inlineStr">
        <is>
          <t>按业务号+时间做去重，重复的直接拒收</t>
        </is>
      </c>
      <c r="F11" s="7" t="n"/>
      <c r="G11" s="7" t="n"/>
    </row>
    <row r="12">
      <c r="A12" s="7" t="n">
        <v>9</v>
      </c>
      <c r="B12" s="7" t="inlineStr">
        <is>
          <t>台账与联单差几十公斤</t>
        </is>
      </c>
      <c r="C12" s="7" t="inlineStr">
        <is>
          <t>皮重沿用上一次，或两台秤混用</t>
        </is>
      </c>
      <c r="D12" s="7" t="inlineStr">
        <is>
          <t>本次皮重是否为当场实测</t>
        </is>
      </c>
      <c r="E12" s="7" t="inlineStr">
        <is>
          <t>皮重当次实测，按设备分列不合并</t>
        </is>
      </c>
      <c r="F12" s="7" t="n"/>
      <c r="G12" s="7" t="n"/>
    </row>
    <row r="13">
      <c r="A13" s="7" t="n">
        <v>10</v>
      </c>
      <c r="B13" s="7" t="inlineStr">
        <is>
          <t>月度汇总两套数</t>
        </is>
      </c>
      <c r="C13" s="7" t="inlineStr">
        <is>
          <t>跨天归属错，按录入时间而非称重时间记账</t>
        </is>
      </c>
      <c r="D13" s="7" t="inlineStr">
        <is>
          <t>时间戳来源</t>
        </is>
      </c>
      <c r="E13" s="7" t="inlineStr">
        <is>
          <t>以称重时间为唯一记账时间</t>
        </is>
      </c>
      <c r="F13" s="7" t="n"/>
      <c r="G13" s="7" t="n"/>
    </row>
    <row r="14">
      <c r="A14" s="7" t="n">
        <v>11</v>
      </c>
      <c r="B14" s="7" t="inlineStr">
        <is>
          <t>断网那几笔找不到</t>
        </is>
      </c>
      <c r="C14" s="7" t="inlineStr">
        <is>
          <t>采集盒或程序没有本地缓存</t>
        </is>
      </c>
      <c r="D14" s="7" t="inlineStr">
        <is>
          <t>断网场景有没有测过</t>
        </is>
      </c>
      <c r="E14" s="7" t="inlineStr">
        <is>
          <t>补本地暂存与恢复补传，并做断网演练</t>
        </is>
      </c>
      <c r="F14" s="7" t="n"/>
      <c r="G14" s="7" t="n"/>
    </row>
    <row r="15">
      <c r="A15" s="7" t="n">
        <v>12</v>
      </c>
      <c r="B15" s="7" t="inlineStr">
        <is>
          <t>重新打标签后库存变多</t>
        </is>
      </c>
      <c r="C15" s="7" t="inlineStr">
        <is>
          <t>补打被当成新增入库</t>
        </is>
      </c>
      <c r="D15" s="7" t="inlineStr">
        <is>
          <t>补打动作是否复用业务号</t>
        </is>
      </c>
      <c r="E15" s="7" t="inlineStr">
        <is>
          <t>补打复用原业务号，不新增入库记录</t>
        </is>
      </c>
      <c r="F15" s="7" t="n"/>
      <c r="G15" s="7" t="n"/>
    </row>
    <row r="17">
      <c r="B17" s="9" t="inlineStr">
        <is>
          <t>本厂出现过的问题类数</t>
        </is>
      </c>
      <c r="C17" s="10">
        <f>COUNTIF(F4:F15,"是")</f>
        <v/>
      </c>
    </row>
  </sheetData>
  <mergeCells count="2">
    <mergeCell ref="A2:G2"/>
    <mergeCell ref="A1:G1"/>
  </mergeCells>
  <dataValidations count="1">
    <dataValidation sqref="F4:F15" showDropDown="0" showInputMessage="0" showErrorMessage="0" allowBlank="1" type="list">
      <formula1>"是,否,待查"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2026-10-27T01:38:19Z</dcterms:created>
  <dcterms:modified xmlns:dcterms="http://purl.org/dc/terms/" xmlns:xsi="http://www.w3.org/2001/XMLSchema-instance" xsi:type="dcterms:W3CDTF">2026-10-27T01:38:19Z</dcterms:modified>
</cp:coreProperties>
</file>